
<file path=[Content_Types].xml><?xml version="1.0" encoding="utf-8"?>
<Types xmlns="http://schemas.openxmlformats.org/package/2006/content-types">
  <Override PartName="/xl/worksheets/sheet7.xml" ContentType="application/vnd.openxmlformats-officedocument.spreadsheetml.worksheet+xml"/>
  <Override PartName="/xl/comments2.xml" ContentType="application/vnd.openxmlformats-officedocument.spreadsheetml.comments+xml"/>
  <Override PartName="/xl/worksheets/sheet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comments4.xml" ContentType="application/vnd.openxmlformats-officedocument.spreadsheetml.comments+xml"/>
  <Override PartName="/xl/worksheets/sheet4.xml" ContentType="application/vnd.openxmlformats-officedocument.spreadsheetml.worksheet+xml"/>
  <Override PartName="/xl/comments6.xml" ContentType="application/vnd.openxmlformats-officedocument.spreadsheetml.comments+xml"/>
  <Default Extension="xml" ContentType="application/xml"/>
  <Override PartName="/xl/worksheets/sheet6.xml" ContentType="application/vnd.openxmlformats-officedocument.spreadsheetml.worksheet+xml"/>
  <Override PartName="/docProps/app.xml" ContentType="application/vnd.openxmlformats-officedocument.extended-properties+xml"/>
  <Override PartName="/xl/workbook.xml" ContentType="application/vnd.openxmlformats-officedocument.spreadsheetml.sheet.main+xml"/>
  <Override PartName="/xl/comments1.xml" ContentType="application/vnd.openxmlformats-officedocument.spreadsheetml.comment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styles.xml" ContentType="application/vnd.openxmlformats-officedocument.spreadsheetml.styles+xml"/>
  <Override PartName="/xl/comments3.xml" ContentType="application/vnd.openxmlformats-officedocument.spreadsheetml.comments+xml"/>
  <Default Extension="vml" ContentType="application/vnd.openxmlformats-officedocument.vmlDrawing"/>
  <Override PartName="/xl/worksheets/sheet3.xml" ContentType="application/vnd.openxmlformats-officedocument.spreadsheetml.worksheet+xml"/>
  <Override PartName="/xl/comments5.xml" ContentType="application/vnd.openxmlformats-officedocument.spreadsheetml.comments+xml"/>
  <Default Extension="rels" ContentType="application/vnd.openxmlformats-package.relationships+xml"/>
  <Override PartName="/xl/worksheets/sheet5.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220" yWindow="-20" windowWidth="34160" windowHeight="21580" tabRatio="500" activeTab="6"/>
  </bookViews>
  <sheets>
    <sheet name="Calculations" sheetId="1" r:id="rId1"/>
    <sheet name="Tank Sizes" sheetId="2" r:id="rId2"/>
    <sheet name="Syncro" sheetId="5" r:id="rId3"/>
    <sheet name="Landcruiser" sheetId="3" r:id="rId4"/>
    <sheet name="Honda accord" sheetId="4" r:id="rId5"/>
    <sheet name="BMW 745li" sheetId="6" r:id="rId6"/>
    <sheet name="A2" sheetId="7" r:id="rId7"/>
  </sheet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B47" i="7"/>
  <c r="D47"/>
  <c r="B18"/>
  <c r="B48"/>
  <c r="D48"/>
  <c r="D49"/>
  <c r="B50"/>
  <c r="B36"/>
  <c r="B37"/>
  <c r="B38"/>
  <c r="B33"/>
  <c r="D33"/>
  <c r="B41"/>
  <c r="B32"/>
  <c r="D32"/>
  <c r="B40"/>
  <c r="B31"/>
  <c r="D31"/>
  <c r="B39"/>
  <c r="B29"/>
  <c r="D29"/>
  <c r="B28"/>
  <c r="D28"/>
  <c r="B27"/>
  <c r="D27"/>
  <c r="B14"/>
  <c r="B24"/>
  <c r="B23"/>
  <c r="B22"/>
  <c r="D14"/>
  <c r="D12"/>
  <c r="D11"/>
  <c r="B47" i="6"/>
  <c r="D47"/>
  <c r="B18"/>
  <c r="B48"/>
  <c r="D48"/>
  <c r="D49"/>
  <c r="B50"/>
  <c r="B36"/>
  <c r="B37"/>
  <c r="B38"/>
  <c r="B33"/>
  <c r="D33"/>
  <c r="B41"/>
  <c r="B32"/>
  <c r="D32"/>
  <c r="B40"/>
  <c r="B31"/>
  <c r="D31"/>
  <c r="B39"/>
  <c r="B29"/>
  <c r="D29"/>
  <c r="B28"/>
  <c r="D28"/>
  <c r="B27"/>
  <c r="D27"/>
  <c r="B14"/>
  <c r="B24"/>
  <c r="B23"/>
  <c r="B22"/>
  <c r="D14"/>
  <c r="D12"/>
  <c r="D11"/>
  <c r="B42" i="1"/>
  <c r="D42"/>
  <c r="B13"/>
  <c r="B43"/>
  <c r="D43"/>
  <c r="D44"/>
  <c r="B45"/>
  <c r="B23"/>
  <c r="D23"/>
  <c r="B24"/>
  <c r="D24"/>
  <c r="B28"/>
  <c r="D28"/>
  <c r="B31"/>
  <c r="B32"/>
  <c r="B33"/>
  <c r="B36"/>
  <c r="B26"/>
  <c r="D26"/>
  <c r="B34"/>
  <c r="B27"/>
  <c r="D27"/>
  <c r="B35"/>
  <c r="B9"/>
  <c r="D9"/>
  <c r="D7"/>
  <c r="D6"/>
  <c r="B17"/>
  <c r="B19"/>
  <c r="B22"/>
  <c r="D22"/>
  <c r="B18"/>
  <c r="B46" i="4"/>
  <c r="D46"/>
  <c r="B17"/>
  <c r="B47"/>
  <c r="D47"/>
  <c r="D48"/>
  <c r="B49"/>
  <c r="B35"/>
  <c r="B36"/>
  <c r="B37"/>
  <c r="B32"/>
  <c r="D32"/>
  <c r="B40"/>
  <c r="B31"/>
  <c r="D31"/>
  <c r="B39"/>
  <c r="B30"/>
  <c r="D30"/>
  <c r="B38"/>
  <c r="B28"/>
  <c r="D28"/>
  <c r="B27"/>
  <c r="D27"/>
  <c r="B26"/>
  <c r="D26"/>
  <c r="B13"/>
  <c r="B23"/>
  <c r="B22"/>
  <c r="B21"/>
  <c r="D13"/>
  <c r="D11"/>
  <c r="D10"/>
  <c r="B47" i="3"/>
  <c r="D47"/>
  <c r="B18"/>
  <c r="B48"/>
  <c r="D48"/>
  <c r="D49"/>
  <c r="B50"/>
  <c r="B36"/>
  <c r="B37"/>
  <c r="B38"/>
  <c r="B33"/>
  <c r="D33"/>
  <c r="B41"/>
  <c r="B32"/>
  <c r="D32"/>
  <c r="B40"/>
  <c r="B31"/>
  <c r="D31"/>
  <c r="B39"/>
  <c r="B29"/>
  <c r="D29"/>
  <c r="B28"/>
  <c r="D28"/>
  <c r="B27"/>
  <c r="D27"/>
  <c r="B14"/>
  <c r="B24"/>
  <c r="B23"/>
  <c r="B22"/>
  <c r="D14"/>
  <c r="D12"/>
  <c r="D11"/>
  <c r="B46" i="5"/>
  <c r="D46"/>
  <c r="B17"/>
  <c r="B47"/>
  <c r="D47"/>
  <c r="D48"/>
  <c r="B49"/>
  <c r="B35"/>
  <c r="B36"/>
  <c r="B37"/>
  <c r="B32"/>
  <c r="D32"/>
  <c r="B40"/>
  <c r="B31"/>
  <c r="D31"/>
  <c r="B39"/>
  <c r="B30"/>
  <c r="D30"/>
  <c r="B38"/>
  <c r="B28"/>
  <c r="D28"/>
  <c r="B27"/>
  <c r="D27"/>
  <c r="B26"/>
  <c r="D26"/>
  <c r="B13"/>
  <c r="B23"/>
  <c r="B22"/>
  <c r="B21"/>
  <c r="D13"/>
  <c r="D11"/>
  <c r="D10"/>
</calcChain>
</file>

<file path=xl/comments1.xml><?xml version="1.0" encoding="utf-8"?>
<comments xmlns="http://schemas.openxmlformats.org/spreadsheetml/2006/main">
  <authors>
    <author>Rob Campbell</author>
  </authors>
  <commentList>
    <comment ref="G1" authorId="0">
      <text>
        <r>
          <rPr>
            <b/>
            <sz val="9"/>
            <color indexed="81"/>
            <rFont val="Verdana"/>
          </rPr>
          <t>UK Gallon</t>
        </r>
        <r>
          <rPr>
            <sz val="9"/>
            <color indexed="81"/>
            <rFont val="Verdana"/>
          </rPr>
          <t xml:space="preserve">
</t>
        </r>
      </text>
    </comment>
    <comment ref="F3" authorId="0">
      <text>
        <r>
          <rPr>
            <b/>
            <sz val="9"/>
            <color indexed="81"/>
            <rFont val="Verdana"/>
          </rPr>
          <t>Taken from HMRC or your company allowance.</t>
        </r>
        <r>
          <rPr>
            <sz val="9"/>
            <color indexed="81"/>
            <rFont val="Verdana"/>
          </rPr>
          <t xml:space="preserve">
</t>
        </r>
      </text>
    </comment>
    <comment ref="F4" authorId="0">
      <text>
        <r>
          <rPr>
            <b/>
            <sz val="9"/>
            <color indexed="81"/>
            <rFont val="Verdana"/>
          </rPr>
          <t>Taken from HMRC or your company allowance.</t>
        </r>
        <r>
          <rPr>
            <sz val="9"/>
            <color indexed="81"/>
            <rFont val="Verdana"/>
          </rPr>
          <t xml:space="preserve">
</t>
        </r>
      </text>
    </comment>
    <comment ref="A6" authorId="0">
      <text>
        <r>
          <rPr>
            <b/>
            <sz val="9"/>
            <color indexed="81"/>
            <rFont val="Verdana"/>
          </rPr>
          <t>Actual Size of your tank</t>
        </r>
        <r>
          <rPr>
            <sz val="9"/>
            <color indexed="81"/>
            <rFont val="Verdana"/>
          </rPr>
          <t xml:space="preserve">
</t>
        </r>
      </text>
    </comment>
    <comment ref="A7" authorId="0">
      <text>
        <r>
          <rPr>
            <sz val="9"/>
            <color indexed="81"/>
            <rFont val="Verdana"/>
          </rPr>
          <t xml:space="preserve">Actual Size of your tank
</t>
        </r>
      </text>
    </comment>
    <comment ref="A8" authorId="0">
      <text>
        <r>
          <rPr>
            <b/>
            <sz val="9"/>
            <color indexed="81"/>
            <rFont val="Verdana"/>
          </rPr>
          <t>Actual Size of your tank.</t>
        </r>
        <r>
          <rPr>
            <sz val="9"/>
            <color indexed="81"/>
            <rFont val="Verdana"/>
          </rPr>
          <t xml:space="preserve">
</t>
        </r>
      </text>
    </comment>
    <comment ref="A9" authorId="0">
      <text>
        <r>
          <rPr>
            <b/>
            <sz val="9"/>
            <color indexed="81"/>
            <rFont val="Verdana"/>
          </rPr>
          <t>LPG tanks can only be filled to approximately 80% of the tank volume to allow for expansion.</t>
        </r>
        <r>
          <rPr>
            <sz val="9"/>
            <color indexed="81"/>
            <rFont val="Verdana"/>
          </rPr>
          <t xml:space="preserve">
</t>
        </r>
      </text>
    </comment>
    <comment ref="A11" authorId="0">
      <text>
        <r>
          <rPr>
            <b/>
            <sz val="9"/>
            <color indexed="81"/>
            <rFont val="Verdana"/>
          </rPr>
          <t>This is the MPG of the Vehicle</t>
        </r>
        <r>
          <rPr>
            <sz val="9"/>
            <color indexed="81"/>
            <rFont val="Verdana"/>
          </rPr>
          <t xml:space="preserve">
</t>
        </r>
      </text>
    </comment>
    <comment ref="A12" authorId="0">
      <text>
        <r>
          <rPr>
            <b/>
            <sz val="9"/>
            <color indexed="81"/>
            <rFont val="Verdana"/>
          </rPr>
          <t>This is the MPG of the Vehicle</t>
        </r>
        <r>
          <rPr>
            <sz val="9"/>
            <color indexed="81"/>
            <rFont val="Verdana"/>
          </rPr>
          <t xml:space="preserve">
</t>
        </r>
      </text>
    </comment>
    <comment ref="A13" authorId="0">
      <text>
        <r>
          <rPr>
            <b/>
            <sz val="9"/>
            <color indexed="81"/>
            <rFont val="Verdana"/>
          </rPr>
          <t>LPG is about 80% as efficient as Petrol so this is 80% of the Petrol value.</t>
        </r>
        <r>
          <rPr>
            <sz val="9"/>
            <color indexed="81"/>
            <rFont val="Verdana"/>
          </rPr>
          <t xml:space="preserve">
1 litre of PETROL = 1.20 litres of LPG</t>
        </r>
      </text>
    </comment>
    <comment ref="A14" authorId="0">
      <text>
        <r>
          <rPr>
            <b/>
            <sz val="9"/>
            <color indexed="81"/>
            <rFont val="Verdana"/>
          </rPr>
          <t>This is how far you travel in a year or trip.  It is used to calculate the fuel costs and tax allowances.</t>
        </r>
        <r>
          <rPr>
            <sz val="9"/>
            <color indexed="81"/>
            <rFont val="Verdana"/>
          </rPr>
          <t xml:space="preserve">
</t>
        </r>
      </text>
    </comment>
    <comment ref="A15" authorId="0">
      <text>
        <r>
          <rPr>
            <b/>
            <sz val="9"/>
            <color indexed="81"/>
            <rFont val="Verdana"/>
          </rPr>
          <t>This is a portion of the Distance travelled.  Enter 0 if not applicable.</t>
        </r>
        <r>
          <rPr>
            <sz val="9"/>
            <color indexed="81"/>
            <rFont val="Verdana"/>
          </rPr>
          <t xml:space="preserve">
</t>
        </r>
      </text>
    </comment>
    <comment ref="A31" authorId="0">
      <text>
        <r>
          <rPr>
            <b/>
            <sz val="9"/>
            <color indexed="81"/>
            <rFont val="Verdana"/>
          </rPr>
          <t>This is what the taxman will give you as a fuel allowance after 10000 miles.</t>
        </r>
        <r>
          <rPr>
            <sz val="9"/>
            <color indexed="81"/>
            <rFont val="Verdana"/>
          </rPr>
          <t xml:space="preserve">
</t>
        </r>
      </text>
    </comment>
    <comment ref="A32" authorId="0">
      <text>
        <r>
          <rPr>
            <b/>
            <sz val="9"/>
            <color indexed="81"/>
            <rFont val="Verdana"/>
          </rPr>
          <t>This is what the taxman will give you as a fuel allowance below 10000 miles.</t>
        </r>
        <r>
          <rPr>
            <sz val="9"/>
            <color indexed="81"/>
            <rFont val="Verdana"/>
          </rPr>
          <t xml:space="preserve">
</t>
        </r>
      </text>
    </comment>
    <comment ref="A34" authorId="0">
      <text>
        <r>
          <rPr>
            <b/>
            <sz val="9"/>
            <color indexed="81"/>
            <rFont val="Verdana"/>
          </rPr>
          <t>This is how much is left in your pocket after you have paid for fuel.</t>
        </r>
        <r>
          <rPr>
            <sz val="9"/>
            <color indexed="81"/>
            <rFont val="Verdana"/>
          </rPr>
          <t xml:space="preserve">
</t>
        </r>
      </text>
    </comment>
    <comment ref="A35" authorId="0">
      <text>
        <r>
          <rPr>
            <sz val="9"/>
            <color indexed="81"/>
            <rFont val="Verdana"/>
          </rPr>
          <t xml:space="preserve">This is how much is left in your pocket after you have paid for fuel.
</t>
        </r>
      </text>
    </comment>
    <comment ref="A36" authorId="0">
      <text>
        <r>
          <rPr>
            <b/>
            <sz val="9"/>
            <color indexed="81"/>
            <rFont val="Verdana"/>
          </rPr>
          <t>This is how much is left in your pocket after you have paid for fuel.</t>
        </r>
        <r>
          <rPr>
            <sz val="9"/>
            <color indexed="81"/>
            <rFont val="Verdana"/>
          </rPr>
          <t xml:space="preserve">
</t>
        </r>
      </text>
    </comment>
  </commentList>
</comments>
</file>

<file path=xl/comments2.xml><?xml version="1.0" encoding="utf-8"?>
<comments xmlns="http://schemas.openxmlformats.org/spreadsheetml/2006/main">
  <authors>
    <author>Rob Campbell</author>
  </authors>
  <commentList>
    <comment ref="G5" authorId="0">
      <text>
        <r>
          <rPr>
            <b/>
            <sz val="9"/>
            <color indexed="81"/>
            <rFont val="Verdana"/>
          </rPr>
          <t>UK Gallon</t>
        </r>
        <r>
          <rPr>
            <sz val="9"/>
            <color indexed="81"/>
            <rFont val="Verdana"/>
          </rPr>
          <t xml:space="preserve">
</t>
        </r>
      </text>
    </comment>
    <comment ref="F7" authorId="0">
      <text>
        <r>
          <rPr>
            <b/>
            <sz val="9"/>
            <color indexed="81"/>
            <rFont val="Verdana"/>
          </rPr>
          <t>Taken from HMRC or your company allowance.</t>
        </r>
        <r>
          <rPr>
            <sz val="9"/>
            <color indexed="81"/>
            <rFont val="Verdana"/>
          </rPr>
          <t xml:space="preserve">
</t>
        </r>
      </text>
    </comment>
    <comment ref="F8" authorId="0">
      <text>
        <r>
          <rPr>
            <b/>
            <sz val="9"/>
            <color indexed="81"/>
            <rFont val="Verdana"/>
          </rPr>
          <t>Taken from HMRC or your company allowance.</t>
        </r>
        <r>
          <rPr>
            <sz val="9"/>
            <color indexed="81"/>
            <rFont val="Verdana"/>
          </rPr>
          <t xml:space="preserve">
</t>
        </r>
      </text>
    </comment>
    <comment ref="A10" authorId="0">
      <text>
        <r>
          <rPr>
            <b/>
            <sz val="9"/>
            <color indexed="81"/>
            <rFont val="Verdana"/>
          </rPr>
          <t>Actual Size of your tank</t>
        </r>
        <r>
          <rPr>
            <sz val="9"/>
            <color indexed="81"/>
            <rFont val="Verdana"/>
          </rPr>
          <t xml:space="preserve">
</t>
        </r>
      </text>
    </comment>
    <comment ref="A11" authorId="0">
      <text>
        <r>
          <rPr>
            <sz val="9"/>
            <color indexed="81"/>
            <rFont val="Verdana"/>
          </rPr>
          <t xml:space="preserve">Actual Size of your tank
</t>
        </r>
      </text>
    </comment>
    <comment ref="A12" authorId="0">
      <text>
        <r>
          <rPr>
            <b/>
            <sz val="9"/>
            <color indexed="81"/>
            <rFont val="Verdana"/>
          </rPr>
          <t>Actual Size of your tank.</t>
        </r>
        <r>
          <rPr>
            <sz val="9"/>
            <color indexed="81"/>
            <rFont val="Verdana"/>
          </rPr>
          <t xml:space="preserve">
</t>
        </r>
      </text>
    </comment>
    <comment ref="A13" authorId="0">
      <text>
        <r>
          <rPr>
            <b/>
            <sz val="9"/>
            <color indexed="81"/>
            <rFont val="Verdana"/>
          </rPr>
          <t>LPG tanks can only be filled to approximately 80% of the tank volume to allow for expansion.</t>
        </r>
        <r>
          <rPr>
            <sz val="9"/>
            <color indexed="81"/>
            <rFont val="Verdana"/>
          </rPr>
          <t xml:space="preserve">
</t>
        </r>
      </text>
    </comment>
    <comment ref="A15" authorId="0">
      <text>
        <r>
          <rPr>
            <b/>
            <sz val="9"/>
            <color indexed="81"/>
            <rFont val="Verdana"/>
          </rPr>
          <t>This is the MPG of the Vehicle</t>
        </r>
        <r>
          <rPr>
            <sz val="9"/>
            <color indexed="81"/>
            <rFont val="Verdana"/>
          </rPr>
          <t xml:space="preserve">
</t>
        </r>
      </text>
    </comment>
    <comment ref="A16" authorId="0">
      <text>
        <r>
          <rPr>
            <b/>
            <sz val="9"/>
            <color indexed="81"/>
            <rFont val="Verdana"/>
          </rPr>
          <t>This is the MPG of the Vehicle</t>
        </r>
        <r>
          <rPr>
            <sz val="9"/>
            <color indexed="81"/>
            <rFont val="Verdana"/>
          </rPr>
          <t xml:space="preserve">
</t>
        </r>
      </text>
    </comment>
    <comment ref="A17" authorId="0">
      <text>
        <r>
          <rPr>
            <b/>
            <sz val="9"/>
            <color indexed="81"/>
            <rFont val="Verdana"/>
          </rPr>
          <t>LPG is about 80% as efficient as Petrol so this is 80% of the Petrol value.</t>
        </r>
        <r>
          <rPr>
            <sz val="9"/>
            <color indexed="81"/>
            <rFont val="Verdana"/>
          </rPr>
          <t xml:space="preserve">
1 litre of PETROL = 1.20 litres of LPG</t>
        </r>
      </text>
    </comment>
    <comment ref="A18" authorId="0">
      <text>
        <r>
          <rPr>
            <b/>
            <sz val="9"/>
            <color indexed="81"/>
            <rFont val="Verdana"/>
          </rPr>
          <t>This is how far you travel in a year or trip.  It is used to calculate the fuel costs and tax allowances.</t>
        </r>
        <r>
          <rPr>
            <sz val="9"/>
            <color indexed="81"/>
            <rFont val="Verdana"/>
          </rPr>
          <t xml:space="preserve">
</t>
        </r>
      </text>
    </comment>
    <comment ref="A19" authorId="0">
      <text>
        <r>
          <rPr>
            <b/>
            <sz val="9"/>
            <color indexed="81"/>
            <rFont val="Verdana"/>
          </rPr>
          <t>This is a portion of the Distance travelled.  Enter 0 if not applicable.</t>
        </r>
        <r>
          <rPr>
            <sz val="9"/>
            <color indexed="81"/>
            <rFont val="Verdana"/>
          </rPr>
          <t xml:space="preserve">
</t>
        </r>
      </text>
    </comment>
    <comment ref="A35" authorId="0">
      <text>
        <r>
          <rPr>
            <b/>
            <sz val="9"/>
            <color indexed="81"/>
            <rFont val="Verdana"/>
          </rPr>
          <t>This is what the taxman will give you as a fuel allowance after 10000 miles.</t>
        </r>
        <r>
          <rPr>
            <sz val="9"/>
            <color indexed="81"/>
            <rFont val="Verdana"/>
          </rPr>
          <t xml:space="preserve">
</t>
        </r>
      </text>
    </comment>
    <comment ref="A36" authorId="0">
      <text>
        <r>
          <rPr>
            <b/>
            <sz val="9"/>
            <color indexed="81"/>
            <rFont val="Verdana"/>
          </rPr>
          <t>This is what the taxman will give you as a fuel allowance below 10000 miles.</t>
        </r>
        <r>
          <rPr>
            <sz val="9"/>
            <color indexed="81"/>
            <rFont val="Verdana"/>
          </rPr>
          <t xml:space="preserve">
</t>
        </r>
      </text>
    </comment>
    <comment ref="A38" authorId="0">
      <text>
        <r>
          <rPr>
            <b/>
            <sz val="9"/>
            <color indexed="81"/>
            <rFont val="Verdana"/>
          </rPr>
          <t>This is how much is left in your pocket after you have paid for fuel.</t>
        </r>
        <r>
          <rPr>
            <sz val="9"/>
            <color indexed="81"/>
            <rFont val="Verdana"/>
          </rPr>
          <t xml:space="preserve">
</t>
        </r>
      </text>
    </comment>
    <comment ref="A39" authorId="0">
      <text>
        <r>
          <rPr>
            <sz val="9"/>
            <color indexed="81"/>
            <rFont val="Verdana"/>
          </rPr>
          <t xml:space="preserve">This is how much is left in your pocket after you have paid for fuel.
</t>
        </r>
      </text>
    </comment>
    <comment ref="A40" authorId="0">
      <text>
        <r>
          <rPr>
            <b/>
            <sz val="9"/>
            <color indexed="81"/>
            <rFont val="Verdana"/>
          </rPr>
          <t>This is how much is left in your pocket after you have paid for fuel.</t>
        </r>
        <r>
          <rPr>
            <sz val="9"/>
            <color indexed="81"/>
            <rFont val="Verdana"/>
          </rPr>
          <t xml:space="preserve">
</t>
        </r>
      </text>
    </comment>
  </commentList>
</comments>
</file>

<file path=xl/comments3.xml><?xml version="1.0" encoding="utf-8"?>
<comments xmlns="http://schemas.openxmlformats.org/spreadsheetml/2006/main">
  <authors>
    <author>Rob Campbell</author>
  </authors>
  <commentList>
    <comment ref="G6" authorId="0">
      <text>
        <r>
          <rPr>
            <b/>
            <sz val="9"/>
            <color indexed="81"/>
            <rFont val="Verdana"/>
          </rPr>
          <t>UK Gallon</t>
        </r>
        <r>
          <rPr>
            <sz val="9"/>
            <color indexed="81"/>
            <rFont val="Verdana"/>
          </rPr>
          <t xml:space="preserve">
</t>
        </r>
      </text>
    </comment>
    <comment ref="F8" authorId="0">
      <text>
        <r>
          <rPr>
            <b/>
            <sz val="9"/>
            <color indexed="81"/>
            <rFont val="Verdana"/>
          </rPr>
          <t>Taken from HMRC or your company allowance.</t>
        </r>
        <r>
          <rPr>
            <sz val="9"/>
            <color indexed="81"/>
            <rFont val="Verdana"/>
          </rPr>
          <t xml:space="preserve">
</t>
        </r>
      </text>
    </comment>
    <comment ref="F9" authorId="0">
      <text>
        <r>
          <rPr>
            <b/>
            <sz val="9"/>
            <color indexed="81"/>
            <rFont val="Verdana"/>
          </rPr>
          <t>Taken from HMRC or your company allowance.</t>
        </r>
        <r>
          <rPr>
            <sz val="9"/>
            <color indexed="81"/>
            <rFont val="Verdana"/>
          </rPr>
          <t xml:space="preserve">
</t>
        </r>
      </text>
    </comment>
    <comment ref="A11" authorId="0">
      <text>
        <r>
          <rPr>
            <b/>
            <sz val="9"/>
            <color indexed="81"/>
            <rFont val="Verdana"/>
          </rPr>
          <t>Actual Size of your tank</t>
        </r>
        <r>
          <rPr>
            <sz val="9"/>
            <color indexed="81"/>
            <rFont val="Verdana"/>
          </rPr>
          <t xml:space="preserve">
</t>
        </r>
      </text>
    </comment>
    <comment ref="A12" authorId="0">
      <text>
        <r>
          <rPr>
            <sz val="9"/>
            <color indexed="81"/>
            <rFont val="Verdana"/>
          </rPr>
          <t xml:space="preserve">Actual Size of your tank
</t>
        </r>
      </text>
    </comment>
    <comment ref="A13" authorId="0">
      <text>
        <r>
          <rPr>
            <b/>
            <sz val="9"/>
            <color indexed="81"/>
            <rFont val="Verdana"/>
          </rPr>
          <t>Actual Size of your tank.</t>
        </r>
        <r>
          <rPr>
            <sz val="9"/>
            <color indexed="81"/>
            <rFont val="Verdana"/>
          </rPr>
          <t xml:space="preserve">
</t>
        </r>
      </text>
    </comment>
    <comment ref="A14" authorId="0">
      <text>
        <r>
          <rPr>
            <b/>
            <sz val="9"/>
            <color indexed="81"/>
            <rFont val="Verdana"/>
          </rPr>
          <t>LPG tanks can only be filled to approximately 80% of the tank volume to allow for expansion.</t>
        </r>
        <r>
          <rPr>
            <sz val="9"/>
            <color indexed="81"/>
            <rFont val="Verdana"/>
          </rPr>
          <t xml:space="preserve">
</t>
        </r>
      </text>
    </comment>
    <comment ref="A16" authorId="0">
      <text>
        <r>
          <rPr>
            <b/>
            <sz val="9"/>
            <color indexed="81"/>
            <rFont val="Verdana"/>
          </rPr>
          <t>This is the MPG of the Vehicle</t>
        </r>
        <r>
          <rPr>
            <sz val="9"/>
            <color indexed="81"/>
            <rFont val="Verdana"/>
          </rPr>
          <t xml:space="preserve">
</t>
        </r>
      </text>
    </comment>
    <comment ref="A17" authorId="0">
      <text>
        <r>
          <rPr>
            <b/>
            <sz val="9"/>
            <color indexed="81"/>
            <rFont val="Verdana"/>
          </rPr>
          <t>This is the MPG of the Vehicle</t>
        </r>
        <r>
          <rPr>
            <sz val="9"/>
            <color indexed="81"/>
            <rFont val="Verdana"/>
          </rPr>
          <t xml:space="preserve">
</t>
        </r>
      </text>
    </comment>
    <comment ref="A18" authorId="0">
      <text>
        <r>
          <rPr>
            <b/>
            <sz val="9"/>
            <color indexed="81"/>
            <rFont val="Verdana"/>
          </rPr>
          <t>LPG is about 80% as efficient as Petrol so this is 80% of the Petrol value.</t>
        </r>
        <r>
          <rPr>
            <sz val="9"/>
            <color indexed="81"/>
            <rFont val="Verdana"/>
          </rPr>
          <t xml:space="preserve">
1 litre of PETROL = 1.20 litres of LPG</t>
        </r>
      </text>
    </comment>
    <comment ref="A19" authorId="0">
      <text>
        <r>
          <rPr>
            <b/>
            <sz val="9"/>
            <color indexed="81"/>
            <rFont val="Verdana"/>
          </rPr>
          <t>This is how far you travel in a year or trip.  It is used to calculate the fuel costs and tax allowances.</t>
        </r>
        <r>
          <rPr>
            <sz val="9"/>
            <color indexed="81"/>
            <rFont val="Verdana"/>
          </rPr>
          <t xml:space="preserve">
</t>
        </r>
      </text>
    </comment>
    <comment ref="A20" authorId="0">
      <text>
        <r>
          <rPr>
            <b/>
            <sz val="9"/>
            <color indexed="81"/>
            <rFont val="Verdana"/>
          </rPr>
          <t>This is a portion of the Distance travelled.  Enter 0 if not applicable.</t>
        </r>
        <r>
          <rPr>
            <sz val="9"/>
            <color indexed="81"/>
            <rFont val="Verdana"/>
          </rPr>
          <t xml:space="preserve">
</t>
        </r>
      </text>
    </comment>
    <comment ref="A36" authorId="0">
      <text>
        <r>
          <rPr>
            <b/>
            <sz val="9"/>
            <color indexed="81"/>
            <rFont val="Verdana"/>
          </rPr>
          <t>This is what the taxman will give you as a fuel allowance after 10000 miles.</t>
        </r>
        <r>
          <rPr>
            <sz val="9"/>
            <color indexed="81"/>
            <rFont val="Verdana"/>
          </rPr>
          <t xml:space="preserve">
</t>
        </r>
      </text>
    </comment>
    <comment ref="A37" authorId="0">
      <text>
        <r>
          <rPr>
            <b/>
            <sz val="9"/>
            <color indexed="81"/>
            <rFont val="Verdana"/>
          </rPr>
          <t>This is what the taxman will give you as a fuel allowance below 10000 miles.</t>
        </r>
        <r>
          <rPr>
            <sz val="9"/>
            <color indexed="81"/>
            <rFont val="Verdana"/>
          </rPr>
          <t xml:space="preserve">
</t>
        </r>
      </text>
    </comment>
    <comment ref="A39" authorId="0">
      <text>
        <r>
          <rPr>
            <b/>
            <sz val="9"/>
            <color indexed="81"/>
            <rFont val="Verdana"/>
          </rPr>
          <t>This is how much is left in your pocket after you have paid for fuel.</t>
        </r>
        <r>
          <rPr>
            <sz val="9"/>
            <color indexed="81"/>
            <rFont val="Verdana"/>
          </rPr>
          <t xml:space="preserve">
</t>
        </r>
      </text>
    </comment>
    <comment ref="A40" authorId="0">
      <text>
        <r>
          <rPr>
            <sz val="9"/>
            <color indexed="81"/>
            <rFont val="Verdana"/>
          </rPr>
          <t xml:space="preserve">This is how much is left in your pocket after you have paid for fuel.
</t>
        </r>
      </text>
    </comment>
    <comment ref="A41" authorId="0">
      <text>
        <r>
          <rPr>
            <b/>
            <sz val="9"/>
            <color indexed="81"/>
            <rFont val="Verdana"/>
          </rPr>
          <t>This is how much is left in your pocket after you have paid for fuel.</t>
        </r>
        <r>
          <rPr>
            <sz val="9"/>
            <color indexed="81"/>
            <rFont val="Verdana"/>
          </rPr>
          <t xml:space="preserve">
</t>
        </r>
      </text>
    </comment>
  </commentList>
</comments>
</file>

<file path=xl/comments4.xml><?xml version="1.0" encoding="utf-8"?>
<comments xmlns="http://schemas.openxmlformats.org/spreadsheetml/2006/main">
  <authors>
    <author>Rob Campbell</author>
  </authors>
  <commentList>
    <comment ref="G5" authorId="0">
      <text>
        <r>
          <rPr>
            <b/>
            <sz val="9"/>
            <color indexed="81"/>
            <rFont val="Verdana"/>
          </rPr>
          <t>UK Gallon</t>
        </r>
        <r>
          <rPr>
            <sz val="9"/>
            <color indexed="81"/>
            <rFont val="Verdana"/>
          </rPr>
          <t xml:space="preserve">
</t>
        </r>
      </text>
    </comment>
    <comment ref="F7" authorId="0">
      <text>
        <r>
          <rPr>
            <b/>
            <sz val="9"/>
            <color indexed="81"/>
            <rFont val="Verdana"/>
          </rPr>
          <t>Taken from HMRC or your company allowance.</t>
        </r>
        <r>
          <rPr>
            <sz val="9"/>
            <color indexed="81"/>
            <rFont val="Verdana"/>
          </rPr>
          <t xml:space="preserve">
</t>
        </r>
      </text>
    </comment>
    <comment ref="F8" authorId="0">
      <text>
        <r>
          <rPr>
            <b/>
            <sz val="9"/>
            <color indexed="81"/>
            <rFont val="Verdana"/>
          </rPr>
          <t>Taken from HMRC or your company allowance.</t>
        </r>
        <r>
          <rPr>
            <sz val="9"/>
            <color indexed="81"/>
            <rFont val="Verdana"/>
          </rPr>
          <t xml:space="preserve">
</t>
        </r>
      </text>
    </comment>
    <comment ref="A10" authorId="0">
      <text>
        <r>
          <rPr>
            <b/>
            <sz val="9"/>
            <color indexed="81"/>
            <rFont val="Verdana"/>
          </rPr>
          <t>Actual Size of your tank</t>
        </r>
        <r>
          <rPr>
            <sz val="9"/>
            <color indexed="81"/>
            <rFont val="Verdana"/>
          </rPr>
          <t xml:space="preserve">
</t>
        </r>
      </text>
    </comment>
    <comment ref="A11" authorId="0">
      <text>
        <r>
          <rPr>
            <sz val="9"/>
            <color indexed="81"/>
            <rFont val="Verdana"/>
          </rPr>
          <t xml:space="preserve">Actual Size of your tank
</t>
        </r>
      </text>
    </comment>
    <comment ref="A12" authorId="0">
      <text>
        <r>
          <rPr>
            <b/>
            <sz val="9"/>
            <color indexed="81"/>
            <rFont val="Verdana"/>
          </rPr>
          <t>Actual Size of your tank.</t>
        </r>
        <r>
          <rPr>
            <sz val="9"/>
            <color indexed="81"/>
            <rFont val="Verdana"/>
          </rPr>
          <t xml:space="preserve">
</t>
        </r>
      </text>
    </comment>
    <comment ref="A13" authorId="0">
      <text>
        <r>
          <rPr>
            <b/>
            <sz val="9"/>
            <color indexed="81"/>
            <rFont val="Verdana"/>
          </rPr>
          <t>LPG tanks can only be filled to approximately 80% of the tank volume to allow for expansion.</t>
        </r>
        <r>
          <rPr>
            <sz val="9"/>
            <color indexed="81"/>
            <rFont val="Verdana"/>
          </rPr>
          <t xml:space="preserve">
</t>
        </r>
      </text>
    </comment>
    <comment ref="A15" authorId="0">
      <text>
        <r>
          <rPr>
            <b/>
            <sz val="9"/>
            <color indexed="81"/>
            <rFont val="Verdana"/>
          </rPr>
          <t>This is the MPG of the Vehicle</t>
        </r>
        <r>
          <rPr>
            <sz val="9"/>
            <color indexed="81"/>
            <rFont val="Verdana"/>
          </rPr>
          <t xml:space="preserve">
</t>
        </r>
      </text>
    </comment>
    <comment ref="A16" authorId="0">
      <text>
        <r>
          <rPr>
            <b/>
            <sz val="9"/>
            <color indexed="81"/>
            <rFont val="Verdana"/>
          </rPr>
          <t>This is the MPG of the Vehicle</t>
        </r>
        <r>
          <rPr>
            <sz val="9"/>
            <color indexed="81"/>
            <rFont val="Verdana"/>
          </rPr>
          <t xml:space="preserve">
</t>
        </r>
      </text>
    </comment>
    <comment ref="A17" authorId="0">
      <text>
        <r>
          <rPr>
            <b/>
            <sz val="9"/>
            <color indexed="81"/>
            <rFont val="Verdana"/>
          </rPr>
          <t>LPG is about 80% as efficient as Petrol so this is 80% of the Petrol value.</t>
        </r>
        <r>
          <rPr>
            <sz val="9"/>
            <color indexed="81"/>
            <rFont val="Verdana"/>
          </rPr>
          <t xml:space="preserve">
1 litre of PETROL = 1.20 litres of LPG</t>
        </r>
      </text>
    </comment>
    <comment ref="A18" authorId="0">
      <text>
        <r>
          <rPr>
            <b/>
            <sz val="9"/>
            <color indexed="81"/>
            <rFont val="Verdana"/>
          </rPr>
          <t>This is how far you travel in a year or trip.  It is used to calculate the fuel costs and tax allowances.</t>
        </r>
        <r>
          <rPr>
            <sz val="9"/>
            <color indexed="81"/>
            <rFont val="Verdana"/>
          </rPr>
          <t xml:space="preserve">
</t>
        </r>
      </text>
    </comment>
    <comment ref="A19" authorId="0">
      <text>
        <r>
          <rPr>
            <b/>
            <sz val="9"/>
            <color indexed="81"/>
            <rFont val="Verdana"/>
          </rPr>
          <t>This is a portion of the Distance travelled.  Enter 0 if not applicable.</t>
        </r>
        <r>
          <rPr>
            <sz val="9"/>
            <color indexed="81"/>
            <rFont val="Verdana"/>
          </rPr>
          <t xml:space="preserve">
</t>
        </r>
      </text>
    </comment>
    <comment ref="A35" authorId="0">
      <text>
        <r>
          <rPr>
            <b/>
            <sz val="9"/>
            <color indexed="81"/>
            <rFont val="Verdana"/>
          </rPr>
          <t>This is what the taxman will give you as a fuel allowance after 10000 miles.</t>
        </r>
        <r>
          <rPr>
            <sz val="9"/>
            <color indexed="81"/>
            <rFont val="Verdana"/>
          </rPr>
          <t xml:space="preserve">
</t>
        </r>
      </text>
    </comment>
    <comment ref="A36" authorId="0">
      <text>
        <r>
          <rPr>
            <b/>
            <sz val="9"/>
            <color indexed="81"/>
            <rFont val="Verdana"/>
          </rPr>
          <t>This is what the taxman will give you as a fuel allowance below 10000 miles.</t>
        </r>
        <r>
          <rPr>
            <sz val="9"/>
            <color indexed="81"/>
            <rFont val="Verdana"/>
          </rPr>
          <t xml:space="preserve">
</t>
        </r>
      </text>
    </comment>
    <comment ref="A38" authorId="0">
      <text>
        <r>
          <rPr>
            <b/>
            <sz val="9"/>
            <color indexed="81"/>
            <rFont val="Verdana"/>
          </rPr>
          <t>This is how much is left in your pocket after you have paid for fuel.</t>
        </r>
        <r>
          <rPr>
            <sz val="9"/>
            <color indexed="81"/>
            <rFont val="Verdana"/>
          </rPr>
          <t xml:space="preserve">
</t>
        </r>
      </text>
    </comment>
    <comment ref="A39" authorId="0">
      <text>
        <r>
          <rPr>
            <sz val="9"/>
            <color indexed="81"/>
            <rFont val="Verdana"/>
          </rPr>
          <t xml:space="preserve">This is how much is left in your pocket after you have paid for fuel.
</t>
        </r>
      </text>
    </comment>
    <comment ref="A40" authorId="0">
      <text>
        <r>
          <rPr>
            <b/>
            <sz val="9"/>
            <color indexed="81"/>
            <rFont val="Verdana"/>
          </rPr>
          <t>This is how much is left in your pocket after you have paid for fuel.</t>
        </r>
        <r>
          <rPr>
            <sz val="9"/>
            <color indexed="81"/>
            <rFont val="Verdana"/>
          </rPr>
          <t xml:space="preserve">
</t>
        </r>
      </text>
    </comment>
    <comment ref="G54" authorId="0">
      <text>
        <r>
          <rPr>
            <b/>
            <sz val="9"/>
            <color indexed="81"/>
            <rFont val="Verdana"/>
          </rPr>
          <t>UK Gallon</t>
        </r>
        <r>
          <rPr>
            <sz val="9"/>
            <color indexed="81"/>
            <rFont val="Verdana"/>
          </rPr>
          <t xml:space="preserve">
</t>
        </r>
      </text>
    </comment>
    <comment ref="F56" authorId="0">
      <text>
        <r>
          <rPr>
            <b/>
            <sz val="9"/>
            <color indexed="81"/>
            <rFont val="Verdana"/>
          </rPr>
          <t>Taken from HMRC or your company allowance.</t>
        </r>
        <r>
          <rPr>
            <sz val="9"/>
            <color indexed="81"/>
            <rFont val="Verdana"/>
          </rPr>
          <t xml:space="preserve">
</t>
        </r>
      </text>
    </comment>
    <comment ref="F57" authorId="0">
      <text>
        <r>
          <rPr>
            <b/>
            <sz val="9"/>
            <color indexed="81"/>
            <rFont val="Verdana"/>
          </rPr>
          <t>Taken from HMRC or your company allowance.</t>
        </r>
        <r>
          <rPr>
            <sz val="9"/>
            <color indexed="81"/>
            <rFont val="Verdana"/>
          </rPr>
          <t xml:space="preserve">
</t>
        </r>
      </text>
    </comment>
  </commentList>
</comments>
</file>

<file path=xl/comments5.xml><?xml version="1.0" encoding="utf-8"?>
<comments xmlns="http://schemas.openxmlformats.org/spreadsheetml/2006/main">
  <authors>
    <author>Rob Campbell</author>
  </authors>
  <commentList>
    <comment ref="G6" authorId="0">
      <text>
        <r>
          <rPr>
            <b/>
            <sz val="9"/>
            <color indexed="81"/>
            <rFont val="Verdana"/>
          </rPr>
          <t>UK Gallon</t>
        </r>
        <r>
          <rPr>
            <sz val="9"/>
            <color indexed="81"/>
            <rFont val="Verdana"/>
          </rPr>
          <t xml:space="preserve">
</t>
        </r>
      </text>
    </comment>
    <comment ref="F8" authorId="0">
      <text>
        <r>
          <rPr>
            <b/>
            <sz val="9"/>
            <color indexed="81"/>
            <rFont val="Verdana"/>
          </rPr>
          <t>Taken from HMRC or your company allowance.</t>
        </r>
        <r>
          <rPr>
            <sz val="9"/>
            <color indexed="81"/>
            <rFont val="Verdana"/>
          </rPr>
          <t xml:space="preserve">
</t>
        </r>
      </text>
    </comment>
    <comment ref="F9" authorId="0">
      <text>
        <r>
          <rPr>
            <b/>
            <sz val="9"/>
            <color indexed="81"/>
            <rFont val="Verdana"/>
          </rPr>
          <t>Taken from HMRC or your company allowance.</t>
        </r>
        <r>
          <rPr>
            <sz val="9"/>
            <color indexed="81"/>
            <rFont val="Verdana"/>
          </rPr>
          <t xml:space="preserve">
</t>
        </r>
      </text>
    </comment>
    <comment ref="A11" authorId="0">
      <text>
        <r>
          <rPr>
            <b/>
            <sz val="9"/>
            <color indexed="81"/>
            <rFont val="Verdana"/>
          </rPr>
          <t>Actual Size of your tank</t>
        </r>
        <r>
          <rPr>
            <sz val="9"/>
            <color indexed="81"/>
            <rFont val="Verdana"/>
          </rPr>
          <t xml:space="preserve">
</t>
        </r>
      </text>
    </comment>
    <comment ref="A12" authorId="0">
      <text>
        <r>
          <rPr>
            <sz val="9"/>
            <color indexed="81"/>
            <rFont val="Verdana"/>
          </rPr>
          <t xml:space="preserve">Actual Size of your tank
</t>
        </r>
      </text>
    </comment>
    <comment ref="A13" authorId="0">
      <text>
        <r>
          <rPr>
            <b/>
            <sz val="9"/>
            <color indexed="81"/>
            <rFont val="Verdana"/>
          </rPr>
          <t>Actual Size of your tank.</t>
        </r>
        <r>
          <rPr>
            <sz val="9"/>
            <color indexed="81"/>
            <rFont val="Verdana"/>
          </rPr>
          <t xml:space="preserve">
</t>
        </r>
      </text>
    </comment>
    <comment ref="A14" authorId="0">
      <text>
        <r>
          <rPr>
            <b/>
            <sz val="9"/>
            <color indexed="81"/>
            <rFont val="Verdana"/>
          </rPr>
          <t>LPG tanks can only be filled to approximately 80% of the tank volume to allow for expansion.</t>
        </r>
        <r>
          <rPr>
            <sz val="9"/>
            <color indexed="81"/>
            <rFont val="Verdana"/>
          </rPr>
          <t xml:space="preserve">
</t>
        </r>
      </text>
    </comment>
    <comment ref="A16" authorId="0">
      <text>
        <r>
          <rPr>
            <b/>
            <sz val="9"/>
            <color indexed="81"/>
            <rFont val="Verdana"/>
          </rPr>
          <t>This is the MPG of the Vehicle</t>
        </r>
        <r>
          <rPr>
            <sz val="9"/>
            <color indexed="81"/>
            <rFont val="Verdana"/>
          </rPr>
          <t xml:space="preserve">
</t>
        </r>
      </text>
    </comment>
    <comment ref="A17" authorId="0">
      <text>
        <r>
          <rPr>
            <b/>
            <sz val="9"/>
            <color indexed="81"/>
            <rFont val="Verdana"/>
          </rPr>
          <t>This is the MPG of the Vehicle</t>
        </r>
        <r>
          <rPr>
            <sz val="9"/>
            <color indexed="81"/>
            <rFont val="Verdana"/>
          </rPr>
          <t xml:space="preserve">
</t>
        </r>
      </text>
    </comment>
    <comment ref="A18" authorId="0">
      <text>
        <r>
          <rPr>
            <b/>
            <sz val="9"/>
            <color indexed="81"/>
            <rFont val="Verdana"/>
          </rPr>
          <t>LPG is about 80% as efficient as Petrol so this is 80% of the Petrol value.</t>
        </r>
        <r>
          <rPr>
            <sz val="9"/>
            <color indexed="81"/>
            <rFont val="Verdana"/>
          </rPr>
          <t xml:space="preserve">
1 litre of PETROL = 1.20 litres of LPG</t>
        </r>
      </text>
    </comment>
    <comment ref="A19" authorId="0">
      <text>
        <r>
          <rPr>
            <b/>
            <sz val="9"/>
            <color indexed="81"/>
            <rFont val="Verdana"/>
          </rPr>
          <t>This is how far you travel in a year or trip.  It is used to calculate the fuel costs and tax allowances.</t>
        </r>
        <r>
          <rPr>
            <sz val="9"/>
            <color indexed="81"/>
            <rFont val="Verdana"/>
          </rPr>
          <t xml:space="preserve">
</t>
        </r>
      </text>
    </comment>
    <comment ref="A20" authorId="0">
      <text>
        <r>
          <rPr>
            <b/>
            <sz val="9"/>
            <color indexed="81"/>
            <rFont val="Verdana"/>
          </rPr>
          <t>This is a portion of the Distance travelled.  Enter 0 if not applicable.</t>
        </r>
        <r>
          <rPr>
            <sz val="9"/>
            <color indexed="81"/>
            <rFont val="Verdana"/>
          </rPr>
          <t xml:space="preserve">
</t>
        </r>
      </text>
    </comment>
    <comment ref="A36" authorId="0">
      <text>
        <r>
          <rPr>
            <b/>
            <sz val="9"/>
            <color indexed="81"/>
            <rFont val="Verdana"/>
          </rPr>
          <t>This is what the taxman will give you as a fuel allowance after 10000 miles.</t>
        </r>
        <r>
          <rPr>
            <sz val="9"/>
            <color indexed="81"/>
            <rFont val="Verdana"/>
          </rPr>
          <t xml:space="preserve">
</t>
        </r>
      </text>
    </comment>
    <comment ref="A37" authorId="0">
      <text>
        <r>
          <rPr>
            <b/>
            <sz val="9"/>
            <color indexed="81"/>
            <rFont val="Verdana"/>
          </rPr>
          <t>This is what the taxman will give you as a fuel allowance below 10000 miles.</t>
        </r>
        <r>
          <rPr>
            <sz val="9"/>
            <color indexed="81"/>
            <rFont val="Verdana"/>
          </rPr>
          <t xml:space="preserve">
</t>
        </r>
      </text>
    </comment>
    <comment ref="A39" authorId="0">
      <text>
        <r>
          <rPr>
            <b/>
            <sz val="9"/>
            <color indexed="81"/>
            <rFont val="Verdana"/>
          </rPr>
          <t>This is how much is left in your pocket after you have paid for fuel.</t>
        </r>
        <r>
          <rPr>
            <sz val="9"/>
            <color indexed="81"/>
            <rFont val="Verdana"/>
          </rPr>
          <t xml:space="preserve">
</t>
        </r>
      </text>
    </comment>
    <comment ref="A40" authorId="0">
      <text>
        <r>
          <rPr>
            <sz val="9"/>
            <color indexed="81"/>
            <rFont val="Verdana"/>
          </rPr>
          <t xml:space="preserve">This is how much is left in your pocket after you have paid for fuel.
</t>
        </r>
      </text>
    </comment>
    <comment ref="A41" authorId="0">
      <text>
        <r>
          <rPr>
            <b/>
            <sz val="9"/>
            <color indexed="81"/>
            <rFont val="Verdana"/>
          </rPr>
          <t>This is how much is left in your pocket after you have paid for fuel.</t>
        </r>
        <r>
          <rPr>
            <sz val="9"/>
            <color indexed="81"/>
            <rFont val="Verdana"/>
          </rPr>
          <t xml:space="preserve">
</t>
        </r>
      </text>
    </comment>
  </commentList>
</comments>
</file>

<file path=xl/comments6.xml><?xml version="1.0" encoding="utf-8"?>
<comments xmlns="http://schemas.openxmlformats.org/spreadsheetml/2006/main">
  <authors>
    <author>Rob Campbell</author>
  </authors>
  <commentList>
    <comment ref="G6" authorId="0">
      <text>
        <r>
          <rPr>
            <b/>
            <sz val="9"/>
            <color indexed="81"/>
            <rFont val="Verdana"/>
          </rPr>
          <t>UK Gallon</t>
        </r>
        <r>
          <rPr>
            <sz val="9"/>
            <color indexed="81"/>
            <rFont val="Verdana"/>
          </rPr>
          <t xml:space="preserve">
</t>
        </r>
      </text>
    </comment>
    <comment ref="F8" authorId="0">
      <text>
        <r>
          <rPr>
            <b/>
            <sz val="9"/>
            <color indexed="81"/>
            <rFont val="Verdana"/>
          </rPr>
          <t>Taken from HMRC or your company allowance.</t>
        </r>
        <r>
          <rPr>
            <sz val="9"/>
            <color indexed="81"/>
            <rFont val="Verdana"/>
          </rPr>
          <t xml:space="preserve">
</t>
        </r>
      </text>
    </comment>
    <comment ref="F9" authorId="0">
      <text>
        <r>
          <rPr>
            <b/>
            <sz val="9"/>
            <color indexed="81"/>
            <rFont val="Verdana"/>
          </rPr>
          <t>Taken from HMRC or your company allowance.</t>
        </r>
        <r>
          <rPr>
            <sz val="9"/>
            <color indexed="81"/>
            <rFont val="Verdana"/>
          </rPr>
          <t xml:space="preserve">
</t>
        </r>
      </text>
    </comment>
    <comment ref="A11" authorId="0">
      <text>
        <r>
          <rPr>
            <b/>
            <sz val="9"/>
            <color indexed="81"/>
            <rFont val="Verdana"/>
          </rPr>
          <t>Actual Size of your tank</t>
        </r>
        <r>
          <rPr>
            <sz val="9"/>
            <color indexed="81"/>
            <rFont val="Verdana"/>
          </rPr>
          <t xml:space="preserve">
</t>
        </r>
      </text>
    </comment>
    <comment ref="A12" authorId="0">
      <text>
        <r>
          <rPr>
            <sz val="9"/>
            <color indexed="81"/>
            <rFont val="Verdana"/>
          </rPr>
          <t xml:space="preserve">Actual Size of your tank
</t>
        </r>
      </text>
    </comment>
    <comment ref="A13" authorId="0">
      <text>
        <r>
          <rPr>
            <b/>
            <sz val="9"/>
            <color indexed="81"/>
            <rFont val="Verdana"/>
          </rPr>
          <t>Actual Size of your tank.</t>
        </r>
        <r>
          <rPr>
            <sz val="9"/>
            <color indexed="81"/>
            <rFont val="Verdana"/>
          </rPr>
          <t xml:space="preserve">
</t>
        </r>
      </text>
    </comment>
    <comment ref="A14" authorId="0">
      <text>
        <r>
          <rPr>
            <b/>
            <sz val="9"/>
            <color indexed="81"/>
            <rFont val="Verdana"/>
          </rPr>
          <t>LPG tanks can only be filled to approximately 80% of the tank volume to allow for expansion.</t>
        </r>
        <r>
          <rPr>
            <sz val="9"/>
            <color indexed="81"/>
            <rFont val="Verdana"/>
          </rPr>
          <t xml:space="preserve">
</t>
        </r>
      </text>
    </comment>
    <comment ref="A16" authorId="0">
      <text>
        <r>
          <rPr>
            <b/>
            <sz val="9"/>
            <color indexed="81"/>
            <rFont val="Verdana"/>
          </rPr>
          <t>This is the MPG of the Vehicle</t>
        </r>
        <r>
          <rPr>
            <sz val="9"/>
            <color indexed="81"/>
            <rFont val="Verdana"/>
          </rPr>
          <t xml:space="preserve">
</t>
        </r>
      </text>
    </comment>
    <comment ref="A17" authorId="0">
      <text>
        <r>
          <rPr>
            <b/>
            <sz val="9"/>
            <color indexed="81"/>
            <rFont val="Verdana"/>
          </rPr>
          <t>This is the MPG of the Vehicle</t>
        </r>
        <r>
          <rPr>
            <sz val="9"/>
            <color indexed="81"/>
            <rFont val="Verdana"/>
          </rPr>
          <t xml:space="preserve">
</t>
        </r>
      </text>
    </comment>
    <comment ref="A18" authorId="0">
      <text>
        <r>
          <rPr>
            <b/>
            <sz val="9"/>
            <color indexed="81"/>
            <rFont val="Verdana"/>
          </rPr>
          <t>LPG is about 80% as efficient as Petrol so this is 80% of the Petrol value.</t>
        </r>
        <r>
          <rPr>
            <sz val="9"/>
            <color indexed="81"/>
            <rFont val="Verdana"/>
          </rPr>
          <t xml:space="preserve">
1 litre of PETROL = 1.20 litres of LPG</t>
        </r>
      </text>
    </comment>
    <comment ref="A19" authorId="0">
      <text>
        <r>
          <rPr>
            <b/>
            <sz val="9"/>
            <color indexed="81"/>
            <rFont val="Verdana"/>
          </rPr>
          <t>This is how far you travel in a year or trip.  It is used to calculate the fuel costs and tax allowances.</t>
        </r>
        <r>
          <rPr>
            <sz val="9"/>
            <color indexed="81"/>
            <rFont val="Verdana"/>
          </rPr>
          <t xml:space="preserve">
</t>
        </r>
      </text>
    </comment>
    <comment ref="A20" authorId="0">
      <text>
        <r>
          <rPr>
            <b/>
            <sz val="9"/>
            <color indexed="81"/>
            <rFont val="Verdana"/>
          </rPr>
          <t>This is a portion of the Distance travelled.  Enter 0 if not applicable.</t>
        </r>
        <r>
          <rPr>
            <sz val="9"/>
            <color indexed="81"/>
            <rFont val="Verdana"/>
          </rPr>
          <t xml:space="preserve">
</t>
        </r>
      </text>
    </comment>
    <comment ref="A36" authorId="0">
      <text>
        <r>
          <rPr>
            <b/>
            <sz val="9"/>
            <color indexed="81"/>
            <rFont val="Verdana"/>
          </rPr>
          <t>This is what the taxman will give you as a fuel allowance after 10000 miles.</t>
        </r>
        <r>
          <rPr>
            <sz val="9"/>
            <color indexed="81"/>
            <rFont val="Verdana"/>
          </rPr>
          <t xml:space="preserve">
</t>
        </r>
      </text>
    </comment>
    <comment ref="A37" authorId="0">
      <text>
        <r>
          <rPr>
            <b/>
            <sz val="9"/>
            <color indexed="81"/>
            <rFont val="Verdana"/>
          </rPr>
          <t>This is what the taxman will give you as a fuel allowance below 10000 miles.</t>
        </r>
        <r>
          <rPr>
            <sz val="9"/>
            <color indexed="81"/>
            <rFont val="Verdana"/>
          </rPr>
          <t xml:space="preserve">
</t>
        </r>
      </text>
    </comment>
    <comment ref="A39" authorId="0">
      <text>
        <r>
          <rPr>
            <b/>
            <sz val="9"/>
            <color indexed="81"/>
            <rFont val="Verdana"/>
          </rPr>
          <t>This is how much is left in your pocket after you have paid for fuel.</t>
        </r>
        <r>
          <rPr>
            <sz val="9"/>
            <color indexed="81"/>
            <rFont val="Verdana"/>
          </rPr>
          <t xml:space="preserve">
</t>
        </r>
      </text>
    </comment>
    <comment ref="A40" authorId="0">
      <text>
        <r>
          <rPr>
            <sz val="9"/>
            <color indexed="81"/>
            <rFont val="Verdana"/>
          </rPr>
          <t xml:space="preserve">This is how much is left in your pocket after you have paid for fuel.
</t>
        </r>
      </text>
    </comment>
    <comment ref="A41" authorId="0">
      <text>
        <r>
          <rPr>
            <b/>
            <sz val="9"/>
            <color indexed="81"/>
            <rFont val="Verdana"/>
          </rPr>
          <t>This is how much is left in your pocket after you have paid for fuel.</t>
        </r>
        <r>
          <rPr>
            <sz val="9"/>
            <color indexed="81"/>
            <rFont val="Verdana"/>
          </rPr>
          <t xml:space="preserve">
</t>
        </r>
      </text>
    </comment>
  </commentList>
</comments>
</file>

<file path=xl/sharedStrings.xml><?xml version="1.0" encoding="utf-8"?>
<sst xmlns="http://schemas.openxmlformats.org/spreadsheetml/2006/main" count="425" uniqueCount="90">
  <si>
    <t>4.7 Petrol V8</t>
    <phoneticPr fontId="9" type="noConversion"/>
  </si>
  <si>
    <t>Cost Per Tank LPG</t>
    <phoneticPr fontId="9" type="noConversion"/>
  </si>
  <si>
    <t>Distance travelled (x)</t>
    <phoneticPr fontId="9" type="noConversion"/>
  </si>
  <si>
    <t>N/A</t>
    <phoneticPr fontId="9" type="noConversion"/>
  </si>
  <si>
    <t>Miles</t>
    <phoneticPr fontId="9" type="noConversion"/>
  </si>
  <si>
    <t>Model</t>
    <phoneticPr fontId="9" type="noConversion"/>
  </si>
  <si>
    <t>Make</t>
    <phoneticPr fontId="9" type="noConversion"/>
  </si>
  <si>
    <t>VW</t>
    <phoneticPr fontId="9" type="noConversion"/>
  </si>
  <si>
    <t>Syncro</t>
    <phoneticPr fontId="9" type="noConversion"/>
  </si>
  <si>
    <t>Fuel Type</t>
    <phoneticPr fontId="9" type="noConversion"/>
  </si>
  <si>
    <t>T4</t>
    <phoneticPr fontId="9" type="noConversion"/>
  </si>
  <si>
    <t>Size (litres)</t>
    <phoneticPr fontId="9" type="noConversion"/>
  </si>
  <si>
    <t>T3</t>
    <phoneticPr fontId="9" type="noConversion"/>
  </si>
  <si>
    <t>Toyota</t>
    <phoneticPr fontId="9" type="noConversion"/>
  </si>
  <si>
    <t>Landcruiser</t>
    <phoneticPr fontId="9" type="noConversion"/>
  </si>
  <si>
    <t>All</t>
    <phoneticPr fontId="9" type="noConversion"/>
  </si>
  <si>
    <t>litres at cost of</t>
    <phoneticPr fontId="9" type="noConversion"/>
  </si>
  <si>
    <t>litres at cost of</t>
    <phoneticPr fontId="9" type="noConversion"/>
  </si>
  <si>
    <t>Business Mileage Tax Allowance</t>
    <phoneticPr fontId="9" type="noConversion"/>
  </si>
  <si>
    <t>Total Use</t>
    <phoneticPr fontId="9" type="noConversion"/>
  </si>
  <si>
    <t>LPG Value Calculations</t>
    <phoneticPr fontId="9" type="noConversion"/>
  </si>
  <si>
    <t>Audi A2 Diesel</t>
    <phoneticPr fontId="9" type="noConversion"/>
  </si>
  <si>
    <t>1.4 Diesel</t>
    <phoneticPr fontId="9" type="noConversion"/>
  </si>
  <si>
    <t>Mileage allowance @ .45p</t>
    <phoneticPr fontId="9" type="noConversion"/>
  </si>
  <si>
    <t>Cost of the LPG Conversion</t>
    <phoneticPr fontId="9" type="noConversion"/>
  </si>
  <si>
    <t>Petrol Variant</t>
    <phoneticPr fontId="9" type="noConversion"/>
  </si>
  <si>
    <t>Diesel Variant</t>
    <phoneticPr fontId="9" type="noConversion"/>
  </si>
  <si>
    <t>Series 100 Toyota Land Cruiser</t>
    <phoneticPr fontId="9" type="noConversion"/>
  </si>
  <si>
    <t>97 2.0 ES Accord Saloon</t>
    <phoneticPr fontId="9" type="noConversion"/>
  </si>
  <si>
    <t>2003 2.2 DTI</t>
    <phoneticPr fontId="9" type="noConversion"/>
  </si>
  <si>
    <t>Petrol</t>
    <phoneticPr fontId="9" type="noConversion"/>
  </si>
  <si>
    <t>Diesel</t>
    <phoneticPr fontId="9" type="noConversion"/>
  </si>
  <si>
    <t>Honda Accord</t>
    <phoneticPr fontId="9" type="noConversion"/>
  </si>
  <si>
    <t>Cost</t>
    <phoneticPr fontId="9" type="noConversion"/>
  </si>
  <si>
    <t>Fuel</t>
    <phoneticPr fontId="9" type="noConversion"/>
  </si>
  <si>
    <t>2.9l VR6 powered Syncro 1986</t>
    <phoneticPr fontId="9" type="noConversion"/>
  </si>
  <si>
    <t>1.9TDI powered Syncro</t>
    <phoneticPr fontId="9" type="noConversion"/>
  </si>
  <si>
    <t>VW Syncro</t>
    <phoneticPr fontId="9" type="noConversion"/>
  </si>
  <si>
    <t>4.2l TD</t>
    <phoneticPr fontId="9" type="noConversion"/>
  </si>
  <si>
    <t>4.7l Petrol</t>
    <phoneticPr fontId="9" type="noConversion"/>
  </si>
  <si>
    <t>Annual Mileage</t>
    <phoneticPr fontId="9" type="noConversion"/>
  </si>
  <si>
    <t>Cost of Petrol</t>
    <phoneticPr fontId="9" type="noConversion"/>
  </si>
  <si>
    <t>Cost of LPG</t>
    <phoneticPr fontId="9" type="noConversion"/>
  </si>
  <si>
    <t>LPG Saving (Annual)</t>
    <phoneticPr fontId="9" type="noConversion"/>
  </si>
  <si>
    <t>years</t>
    <phoneticPr fontId="9" type="noConversion"/>
  </si>
  <si>
    <t>Pay back time</t>
    <phoneticPr fontId="9" type="noConversion"/>
  </si>
  <si>
    <t>Business Miles Travelled (y) (annual)</t>
    <phoneticPr fontId="9" type="noConversion"/>
  </si>
  <si>
    <t>Cost per y miles - Diesel</t>
    <phoneticPr fontId="9" type="noConversion"/>
  </si>
  <si>
    <t>Cost per y miles - Petrol</t>
    <phoneticPr fontId="9" type="noConversion"/>
  </si>
  <si>
    <t>Cost per y miles - LPG</t>
    <phoneticPr fontId="9" type="noConversion"/>
  </si>
  <si>
    <t>&lt;- Set at 0 if N/A</t>
    <phoneticPr fontId="9" type="noConversion"/>
  </si>
  <si>
    <t>Business Use</t>
    <phoneticPr fontId="9" type="noConversion"/>
  </si>
  <si>
    <t>Distance Travelled on a Tank</t>
    <phoneticPr fontId="9" type="noConversion"/>
  </si>
  <si>
    <t>LPG Tank Size</t>
    <phoneticPr fontId="9" type="noConversion"/>
  </si>
  <si>
    <t>Effective LPG tank capacity</t>
    <phoneticPr fontId="9" type="noConversion"/>
  </si>
  <si>
    <t>Diesel</t>
    <phoneticPr fontId="9" type="noConversion"/>
  </si>
  <si>
    <t>Petrol</t>
    <phoneticPr fontId="9" type="noConversion"/>
  </si>
  <si>
    <t>litres</t>
    <phoneticPr fontId="9" type="noConversion"/>
  </si>
  <si>
    <t>Diesel MPG</t>
    <phoneticPr fontId="9" type="noConversion"/>
  </si>
  <si>
    <t>Petrol MPG</t>
    <phoneticPr fontId="9" type="noConversion"/>
  </si>
  <si>
    <t>BMW 745li</t>
    <phoneticPr fontId="9" type="noConversion"/>
  </si>
  <si>
    <t>4.4 Petrol</t>
    <phoneticPr fontId="9" type="noConversion"/>
  </si>
  <si>
    <t>BMW</t>
    <phoneticPr fontId="9" type="noConversion"/>
  </si>
  <si>
    <t>Cost per litre</t>
    <phoneticPr fontId="9" type="noConversion"/>
  </si>
  <si>
    <t>Miles/KM</t>
    <phoneticPr fontId="9" type="noConversion"/>
  </si>
  <si>
    <t>Gallon/Litre</t>
    <phoneticPr fontId="9" type="noConversion"/>
  </si>
  <si>
    <t>Cost per Tank Diesel</t>
    <phoneticPr fontId="9" type="noConversion"/>
  </si>
  <si>
    <t>Cost Per Tank Petrol</t>
    <phoneticPr fontId="9" type="noConversion"/>
  </si>
  <si>
    <t>Cost per x miles - Diesel</t>
    <phoneticPr fontId="9" type="noConversion"/>
  </si>
  <si>
    <t>Cost per x miles - Petrol</t>
    <phoneticPr fontId="9" type="noConversion"/>
  </si>
  <si>
    <t>Mileage allowance @ .40p</t>
    <phoneticPr fontId="9" type="noConversion"/>
  </si>
  <si>
    <t>LPG MPG</t>
    <phoneticPr fontId="9" type="noConversion"/>
  </si>
  <si>
    <t>Cost per x miles - LPG</t>
    <phoneticPr fontId="9" type="noConversion"/>
  </si>
  <si>
    <t>LPG</t>
    <phoneticPr fontId="9" type="noConversion"/>
  </si>
  <si>
    <t>Tax &gt;10000 miles</t>
    <phoneticPr fontId="9" type="noConversion"/>
  </si>
  <si>
    <t>Tax &lt;10000 miles</t>
    <phoneticPr fontId="9" type="noConversion"/>
  </si>
  <si>
    <t>Corolla Verso</t>
    <phoneticPr fontId="9" type="noConversion"/>
  </si>
  <si>
    <t>2.0 Di</t>
    <phoneticPr fontId="9" type="noConversion"/>
  </si>
  <si>
    <t>Mileage allowance @ .25p</t>
    <phoneticPr fontId="9" type="noConversion"/>
  </si>
  <si>
    <t>Total Allowance</t>
    <phoneticPr fontId="9" type="noConversion"/>
  </si>
  <si>
    <t>Remaining allowance after fuel - Diesel</t>
    <phoneticPr fontId="9" type="noConversion"/>
  </si>
  <si>
    <t>Remaining allowance after fuel - Petrol</t>
    <phoneticPr fontId="9" type="noConversion"/>
  </si>
  <si>
    <t>Remaining allowance after fuel - LPG</t>
    <phoneticPr fontId="9" type="noConversion"/>
  </si>
  <si>
    <t>Diesel Tank Size</t>
    <phoneticPr fontId="9" type="noConversion"/>
  </si>
  <si>
    <t>Petrol Tank size</t>
    <phoneticPr fontId="9" type="noConversion"/>
  </si>
  <si>
    <t>3.0 TD</t>
    <phoneticPr fontId="9" type="noConversion"/>
  </si>
  <si>
    <t>4.2 TD</t>
    <phoneticPr fontId="9" type="noConversion"/>
  </si>
  <si>
    <t>Power (bhp)</t>
    <phoneticPr fontId="9" type="noConversion"/>
  </si>
  <si>
    <t>Torque (nm)</t>
    <phoneticPr fontId="9" type="noConversion"/>
  </si>
  <si>
    <t>MPG</t>
    <phoneticPr fontId="9" type="noConversion"/>
  </si>
</sst>
</file>

<file path=xl/styles.xml><?xml version="1.0" encoding="utf-8"?>
<styleSheet xmlns="http://schemas.openxmlformats.org/spreadsheetml/2006/main">
  <numFmts count="3">
    <numFmt numFmtId="6" formatCode="&quot;£&quot;#,##0_);[Red]\(&quot;£&quot;#,##0\)"/>
    <numFmt numFmtId="164" formatCode="&quot;£&quot;#,##0_);[Red]\(&quot;£&quot;#,##0\)"/>
    <numFmt numFmtId="165" formatCode="&quot;£&quot;#,##0.00"/>
  </numFmts>
  <fonts count="16">
    <font>
      <sz val="10"/>
      <name val="Verdana"/>
    </font>
    <font>
      <b/>
      <sz val="10"/>
      <name val="Verdana"/>
    </font>
    <font>
      <b/>
      <sz val="10"/>
      <name val="Verdana"/>
    </font>
    <font>
      <i/>
      <sz val="10"/>
      <name val="Verdana"/>
    </font>
    <font>
      <b/>
      <i/>
      <sz val="10"/>
      <name val="Verdana"/>
    </font>
    <font>
      <sz val="10"/>
      <name val="Verdana"/>
    </font>
    <font>
      <b/>
      <sz val="10"/>
      <name val="Verdana"/>
    </font>
    <font>
      <b/>
      <sz val="10"/>
      <name val="Verdana"/>
    </font>
    <font>
      <b/>
      <sz val="10"/>
      <name val="Verdana"/>
    </font>
    <font>
      <sz val="8"/>
      <name val="Verdana"/>
    </font>
    <font>
      <sz val="9"/>
      <color indexed="81"/>
      <name val="Verdana"/>
    </font>
    <font>
      <b/>
      <sz val="9"/>
      <color indexed="81"/>
      <name val="Verdana"/>
    </font>
    <font>
      <sz val="10"/>
      <color indexed="12"/>
      <name val="Verdana"/>
    </font>
    <font>
      <b/>
      <sz val="12"/>
      <name val="Verdana"/>
    </font>
    <font>
      <sz val="10"/>
      <color indexed="10"/>
      <name val="Verdana"/>
    </font>
    <font>
      <b/>
      <sz val="14"/>
      <name val="Verdana"/>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indexed="4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8" fillId="0" borderId="0" xfId="0" applyFont="1"/>
    <xf numFmtId="0" fontId="8" fillId="2" borderId="1" xfId="0" applyFont="1" applyFill="1" applyBorder="1"/>
    <xf numFmtId="0" fontId="0" fillId="0" borderId="1" xfId="0" applyBorder="1"/>
    <xf numFmtId="165" fontId="0" fillId="0" borderId="1" xfId="0" applyNumberFormat="1" applyBorder="1"/>
    <xf numFmtId="2" fontId="0" fillId="0" borderId="1" xfId="0" applyNumberFormat="1" applyBorder="1"/>
    <xf numFmtId="0" fontId="8" fillId="2" borderId="0" xfId="0" applyFont="1" applyFill="1" applyBorder="1"/>
    <xf numFmtId="165" fontId="0" fillId="0" borderId="0" xfId="0" applyNumberFormat="1"/>
    <xf numFmtId="2" fontId="0" fillId="0" borderId="0" xfId="0" applyNumberFormat="1" applyBorder="1"/>
    <xf numFmtId="165" fontId="0" fillId="0" borderId="0" xfId="0" applyNumberFormat="1" applyBorder="1"/>
    <xf numFmtId="0" fontId="0" fillId="0" borderId="1" xfId="0" applyFill="1" applyBorder="1"/>
    <xf numFmtId="0" fontId="0" fillId="3" borderId="1" xfId="0" applyFill="1" applyBorder="1"/>
    <xf numFmtId="0" fontId="0" fillId="2" borderId="1" xfId="0" applyFill="1" applyBorder="1"/>
    <xf numFmtId="165" fontId="0" fillId="0" borderId="0" xfId="0" applyNumberFormat="1"/>
    <xf numFmtId="165" fontId="0" fillId="0" borderId="0" xfId="0" applyNumberFormat="1"/>
    <xf numFmtId="165" fontId="7" fillId="0" borderId="2" xfId="0" applyNumberFormat="1" applyFont="1" applyBorder="1"/>
    <xf numFmtId="0" fontId="8" fillId="0" borderId="0" xfId="0" applyFont="1" applyFill="1" applyBorder="1"/>
    <xf numFmtId="165" fontId="12" fillId="0" borderId="0" xfId="0" applyNumberFormat="1" applyFont="1"/>
    <xf numFmtId="0" fontId="7" fillId="2" borderId="1" xfId="0" applyFont="1" applyFill="1" applyBorder="1"/>
    <xf numFmtId="0" fontId="0" fillId="0" borderId="0" xfId="0" applyAlignment="1">
      <alignment horizontal="right"/>
    </xf>
    <xf numFmtId="1" fontId="0" fillId="0" borderId="0" xfId="0" applyNumberFormat="1"/>
    <xf numFmtId="0" fontId="8" fillId="4" borderId="1" xfId="0" applyFont="1" applyFill="1" applyBorder="1"/>
    <xf numFmtId="2" fontId="0" fillId="0" borderId="3" xfId="0" applyNumberFormat="1" applyBorder="1"/>
    <xf numFmtId="165" fontId="0" fillId="0" borderId="1" xfId="0" applyNumberFormat="1" applyBorder="1"/>
    <xf numFmtId="0" fontId="6" fillId="2" borderId="0" xfId="0" applyFont="1" applyFill="1"/>
    <xf numFmtId="2" fontId="3" fillId="0" borderId="1" xfId="0" applyNumberFormat="1" applyFont="1" applyBorder="1"/>
    <xf numFmtId="0" fontId="13" fillId="0" borderId="0" xfId="0" applyFont="1" applyFill="1" applyBorder="1"/>
    <xf numFmtId="0" fontId="13" fillId="0" borderId="0" xfId="0" applyFont="1"/>
    <xf numFmtId="0" fontId="0" fillId="5" borderId="1" xfId="0" applyFill="1" applyBorder="1"/>
    <xf numFmtId="2" fontId="3" fillId="0" borderId="4" xfId="0" applyNumberFormat="1" applyFont="1" applyBorder="1"/>
    <xf numFmtId="4" fontId="0" fillId="0" borderId="1" xfId="0" applyNumberFormat="1" applyBorder="1"/>
    <xf numFmtId="165" fontId="2" fillId="0" borderId="2" xfId="0" applyNumberFormat="1" applyFont="1" applyBorder="1"/>
    <xf numFmtId="0" fontId="3" fillId="0" borderId="0" xfId="0" applyFont="1"/>
    <xf numFmtId="2" fontId="14" fillId="0" borderId="1" xfId="0" applyNumberFormat="1" applyFont="1" applyBorder="1"/>
    <xf numFmtId="0" fontId="2" fillId="0" borderId="0" xfId="0" applyFont="1"/>
    <xf numFmtId="0" fontId="15" fillId="0" borderId="0" xfId="0" applyFont="1"/>
    <xf numFmtId="0" fontId="4" fillId="0" borderId="0" xfId="0" applyFont="1"/>
    <xf numFmtId="164" fontId="0" fillId="0" borderId="0" xfId="0" applyNumberFormat="1"/>
    <xf numFmtId="0" fontId="5" fillId="0" borderId="0" xfId="0" applyFont="1"/>
    <xf numFmtId="0" fontId="1" fillId="2" borderId="0" xfId="0" applyFont="1" applyFill="1"/>
    <xf numFmtId="0" fontId="0" fillId="2" borderId="0" xfId="0" applyFill="1"/>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4</xdr:col>
      <xdr:colOff>1079500</xdr:colOff>
      <xdr:row>8</xdr:row>
      <xdr:rowOff>88900</xdr:rowOff>
    </xdr:from>
    <xdr:to>
      <xdr:col>12</xdr:col>
      <xdr:colOff>393700</xdr:colOff>
      <xdr:row>31</xdr:row>
      <xdr:rowOff>76200</xdr:rowOff>
    </xdr:to>
    <xdr:sp macro="" textlink="">
      <xdr:nvSpPr>
        <xdr:cNvPr id="2" name="TextBox 1"/>
        <xdr:cNvSpPr txBox="1"/>
      </xdr:nvSpPr>
      <xdr:spPr>
        <a:xfrm>
          <a:off x="8610600" y="1409700"/>
          <a:ext cx="7670800" cy="3784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b="1"/>
            <a:t>Fuel Calculator</a:t>
          </a:r>
        </a:p>
        <a:p>
          <a:r>
            <a:rPr lang="en-US" sz="1100"/>
            <a:t>This tool helps</a:t>
          </a:r>
          <a:r>
            <a:rPr lang="en-US" sz="1100" baseline="0"/>
            <a:t> you make a value decision.  If you are comparing different vehicles (or diesel/petrol/lpg varients of the same vehicle type) this will work out how much the fuel will cost you.</a:t>
          </a:r>
        </a:p>
        <a:p>
          <a:endParaRPr lang="en-US" sz="1100" baseline="0"/>
        </a:p>
        <a:p>
          <a:r>
            <a:rPr lang="en-US" sz="1100" baseline="0"/>
            <a:t>It will also help you work out whether an LPG conversion would be worth the cost.  It takes into account the efficiency and tank capacity issues surrounding LPG.  LPG is approx 80% as efficient as Petrol and the tanks will only fill to about 80% of their actual capacity.</a:t>
          </a:r>
        </a:p>
        <a:p>
          <a:endParaRPr lang="en-US" sz="1100" baseline="0"/>
        </a:p>
        <a:p>
          <a:r>
            <a:rPr lang="en-US" sz="1100" baseline="0"/>
            <a:t> </a:t>
          </a:r>
          <a:r>
            <a:rPr lang="en-US" sz="1100"/>
            <a:t>You can modify any</a:t>
          </a:r>
          <a:r>
            <a:rPr lang="en-US" sz="1100" baseline="0"/>
            <a:t> of the items in grey</a:t>
          </a:r>
          <a:r>
            <a:rPr lang="en-US" sz="1100"/>
            <a:t>.  These</a:t>
          </a:r>
          <a:r>
            <a:rPr lang="en-US" sz="1100" baseline="0"/>
            <a:t> values alter the other values.</a:t>
          </a:r>
        </a:p>
        <a:p>
          <a:endParaRPr lang="en-US" sz="1100" baseline="0"/>
        </a:p>
        <a:p>
          <a:r>
            <a:rPr lang="en-US" sz="1100" b="1" baseline="0"/>
            <a:t>Example</a:t>
          </a:r>
        </a:p>
        <a:p>
          <a:r>
            <a:rPr lang="en-US" sz="1100" baseline="0"/>
            <a:t>Say you want to buy a new car and you have a choice of Petrol/Diesel and LPG.  You input the current fuel prices, the vehicles MPG and approximately how far you will travel in say a year (or for how long you think you will keep the vehicle. Say 50000 for 5 years at an average of 10000 miles a year).</a:t>
          </a:r>
        </a:p>
        <a:p>
          <a:endParaRPr lang="en-US" sz="1100" baseline="0"/>
        </a:p>
        <a:p>
          <a:r>
            <a:rPr lang="en-US" sz="1100" baseline="0"/>
            <a:t>Copywrite - Robert Campbell 2010.  Feel free to copy and use it just make sure you credit me if you modify it and re-distribute it.</a:t>
          </a:r>
        </a:p>
        <a:p>
          <a:r>
            <a:rPr lang="en-US" sz="1100" baseline="0"/>
            <a:t>Web: www.aircooledcrazy.com email: fuelcalc@aircooledcrazy.com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G45"/>
  <sheetViews>
    <sheetView workbookViewId="0">
      <selection activeCell="H49" sqref="A1:H49"/>
    </sheetView>
  </sheetViews>
  <sheetFormatPr baseColWidth="10" defaultRowHeight="13"/>
  <cols>
    <col min="1" max="1" width="35.7109375" customWidth="1"/>
    <col min="2" max="2" width="12" customWidth="1"/>
    <col min="3" max="3" width="12.5703125" customWidth="1"/>
    <col min="4" max="4" width="13.5703125" customWidth="1"/>
    <col min="5" max="5" width="14.42578125" customWidth="1"/>
    <col min="6" max="6" width="15.28515625" customWidth="1"/>
  </cols>
  <sheetData>
    <row r="1" spans="1:7">
      <c r="B1" s="2" t="s">
        <v>63</v>
      </c>
      <c r="F1" s="2" t="s">
        <v>64</v>
      </c>
      <c r="G1" s="2" t="s">
        <v>65</v>
      </c>
    </row>
    <row r="2" spans="1:7">
      <c r="A2" s="2" t="s">
        <v>55</v>
      </c>
      <c r="B2" s="11">
        <v>1.2589999999999999</v>
      </c>
      <c r="F2" s="3">
        <v>1.6</v>
      </c>
      <c r="G2" s="3">
        <v>4.54</v>
      </c>
    </row>
    <row r="3" spans="1:7">
      <c r="A3" s="2" t="s">
        <v>56</v>
      </c>
      <c r="B3" s="11">
        <v>1.2190000000000001</v>
      </c>
      <c r="F3" s="12" t="s">
        <v>74</v>
      </c>
      <c r="G3" s="11">
        <v>0.25</v>
      </c>
    </row>
    <row r="4" spans="1:7">
      <c r="A4" s="2" t="s">
        <v>73</v>
      </c>
      <c r="B4" s="11">
        <v>0.63900000000000001</v>
      </c>
      <c r="F4" s="12" t="s">
        <v>75</v>
      </c>
      <c r="G4" s="11">
        <v>0.4</v>
      </c>
    </row>
    <row r="5" spans="1:7">
      <c r="D5" s="18" t="s">
        <v>52</v>
      </c>
      <c r="E5" s="12"/>
    </row>
    <row r="6" spans="1:7">
      <c r="A6" s="2" t="s">
        <v>83</v>
      </c>
      <c r="B6" s="11">
        <v>96</v>
      </c>
      <c r="C6" s="3" t="s">
        <v>57</v>
      </c>
      <c r="D6" s="20">
        <f>SUM((B6/G2)*B11)</f>
        <v>549.77973568281936</v>
      </c>
      <c r="E6" t="s">
        <v>4</v>
      </c>
    </row>
    <row r="7" spans="1:7">
      <c r="A7" s="2" t="s">
        <v>84</v>
      </c>
      <c r="B7" s="11">
        <v>96</v>
      </c>
      <c r="C7" s="3" t="s">
        <v>57</v>
      </c>
      <c r="D7" s="20">
        <f>SUM((B7/G2)*B12)</f>
        <v>380.61674008810576</v>
      </c>
      <c r="E7" t="s">
        <v>4</v>
      </c>
    </row>
    <row r="8" spans="1:7">
      <c r="A8" s="2" t="s">
        <v>53</v>
      </c>
      <c r="B8" s="11">
        <v>100</v>
      </c>
      <c r="C8" s="3" t="s">
        <v>57</v>
      </c>
      <c r="D8" s="19" t="s">
        <v>3</v>
      </c>
    </row>
    <row r="9" spans="1:7">
      <c r="A9" s="2" t="s">
        <v>54</v>
      </c>
      <c r="B9" s="10">
        <f>SUM(B8*0.8)</f>
        <v>80</v>
      </c>
      <c r="C9" s="3" t="s">
        <v>57</v>
      </c>
      <c r="D9" s="20">
        <f>SUM((B9/G2)*B13)</f>
        <v>253.74449339207047</v>
      </c>
      <c r="E9" t="s">
        <v>4</v>
      </c>
    </row>
    <row r="10" spans="1:7">
      <c r="D10" s="20"/>
    </row>
    <row r="11" spans="1:7">
      <c r="A11" s="2" t="s">
        <v>58</v>
      </c>
      <c r="B11" s="11">
        <v>26</v>
      </c>
    </row>
    <row r="12" spans="1:7">
      <c r="A12" s="2" t="s">
        <v>59</v>
      </c>
      <c r="B12" s="11">
        <v>18</v>
      </c>
    </row>
    <row r="13" spans="1:7">
      <c r="A13" s="2" t="s">
        <v>71</v>
      </c>
      <c r="B13" s="3">
        <f>SUM(B12*0.8)</f>
        <v>14.4</v>
      </c>
    </row>
    <row r="14" spans="1:7">
      <c r="A14" s="2" t="s">
        <v>2</v>
      </c>
      <c r="B14" s="11">
        <v>28000</v>
      </c>
    </row>
    <row r="15" spans="1:7">
      <c r="A15" s="21" t="s">
        <v>46</v>
      </c>
      <c r="B15" s="11">
        <v>24000</v>
      </c>
      <c r="C15" t="s">
        <v>50</v>
      </c>
    </row>
    <row r="16" spans="1:7">
      <c r="A16" s="1"/>
    </row>
    <row r="17" spans="1:4">
      <c r="A17" s="2" t="s">
        <v>66</v>
      </c>
      <c r="B17" s="4">
        <f>SUM(B6*B2)</f>
        <v>120.86399999999999</v>
      </c>
    </row>
    <row r="18" spans="1:4">
      <c r="A18" s="2" t="s">
        <v>67</v>
      </c>
      <c r="B18" s="4">
        <f>SUM(B7*B3)</f>
        <v>117.024</v>
      </c>
    </row>
    <row r="19" spans="1:4">
      <c r="A19" s="2" t="s">
        <v>1</v>
      </c>
      <c r="B19" s="4">
        <f>SUM(B9*B4)</f>
        <v>51.120000000000005</v>
      </c>
    </row>
    <row r="20" spans="1:4">
      <c r="A20" s="16"/>
      <c r="B20" s="9"/>
    </row>
    <row r="21" spans="1:4" ht="16">
      <c r="A21" s="27" t="s">
        <v>19</v>
      </c>
    </row>
    <row r="22" spans="1:4">
      <c r="A22" s="2" t="s">
        <v>68</v>
      </c>
      <c r="B22" s="5">
        <f>SUM((B14/B11)*G2)</f>
        <v>4889.2307692307695</v>
      </c>
      <c r="C22" s="25" t="s">
        <v>16</v>
      </c>
      <c r="D22" s="4">
        <f>SUM(B22*B2)</f>
        <v>6155.541538461538</v>
      </c>
    </row>
    <row r="23" spans="1:4">
      <c r="A23" s="2" t="s">
        <v>69</v>
      </c>
      <c r="B23" s="5">
        <f>SUM((B14/B12)*G2)</f>
        <v>7062.2222222222226</v>
      </c>
      <c r="C23" s="25" t="s">
        <v>17</v>
      </c>
      <c r="D23" s="4">
        <f>SUM(B23*B3)</f>
        <v>8608.8488888888896</v>
      </c>
    </row>
    <row r="24" spans="1:4">
      <c r="A24" s="6" t="s">
        <v>72</v>
      </c>
      <c r="B24" s="5">
        <f>SUM((B14/B13)*G2)</f>
        <v>8827.7777777777774</v>
      </c>
      <c r="C24" s="25" t="s">
        <v>17</v>
      </c>
      <c r="D24" s="4">
        <f>SUM(B24*B4)</f>
        <v>5640.95</v>
      </c>
    </row>
    <row r="25" spans="1:4">
      <c r="A25" s="16" t="s">
        <v>51</v>
      </c>
      <c r="B25" s="22"/>
      <c r="C25" s="22"/>
      <c r="D25" s="9"/>
    </row>
    <row r="26" spans="1:4">
      <c r="A26" s="21" t="s">
        <v>47</v>
      </c>
      <c r="B26" s="5">
        <f>SUM((B15/B11)*G2)</f>
        <v>4190.7692307692305</v>
      </c>
      <c r="C26" s="25" t="s">
        <v>16</v>
      </c>
      <c r="D26" s="4">
        <f>SUM(B26*B2)</f>
        <v>5276.1784615384604</v>
      </c>
    </row>
    <row r="27" spans="1:4">
      <c r="A27" s="21" t="s">
        <v>48</v>
      </c>
      <c r="B27" s="5">
        <f>SUM((B15/B12)*G2)</f>
        <v>6053.333333333333</v>
      </c>
      <c r="C27" s="25" t="s">
        <v>16</v>
      </c>
      <c r="D27" s="23">
        <f>SUM(B27*B3)</f>
        <v>7379.0133333333333</v>
      </c>
    </row>
    <row r="28" spans="1:4">
      <c r="A28" s="21" t="s">
        <v>49</v>
      </c>
      <c r="B28" s="5">
        <f>SUM((B15/B13)*G2)</f>
        <v>7566.6666666666661</v>
      </c>
      <c r="C28" s="25" t="s">
        <v>16</v>
      </c>
      <c r="D28" s="4">
        <f>SUM(B28*B4)</f>
        <v>4835.0999999999995</v>
      </c>
    </row>
    <row r="29" spans="1:4">
      <c r="A29" s="16"/>
      <c r="B29" s="8"/>
      <c r="C29" s="8"/>
      <c r="D29" s="9"/>
    </row>
    <row r="30" spans="1:4" ht="16">
      <c r="A30" s="26" t="s">
        <v>18</v>
      </c>
    </row>
    <row r="31" spans="1:4">
      <c r="A31" s="21" t="s">
        <v>78</v>
      </c>
      <c r="B31" s="7">
        <f>IF(B15&lt;=10000,0,SUM(B15-10000)*G3)</f>
        <v>3500</v>
      </c>
      <c r="C31" s="13"/>
    </row>
    <row r="32" spans="1:4">
      <c r="A32" s="21" t="s">
        <v>70</v>
      </c>
      <c r="B32" s="7">
        <f>IF(B15&gt;10000,SUM(10000*G4),SUM(B15*G4))</f>
        <v>4000</v>
      </c>
      <c r="C32" s="14"/>
    </row>
    <row r="33" spans="1:4" ht="14" thickBot="1">
      <c r="A33" s="21" t="s">
        <v>79</v>
      </c>
      <c r="B33" s="15">
        <f>SUM(B31:B32)</f>
        <v>7500</v>
      </c>
    </row>
    <row r="34" spans="1:4">
      <c r="A34" s="21" t="s">
        <v>80</v>
      </c>
      <c r="B34" s="17">
        <f>SUM(B33-D26)</f>
        <v>2223.8215384615396</v>
      </c>
    </row>
    <row r="35" spans="1:4">
      <c r="A35" s="21" t="s">
        <v>81</v>
      </c>
      <c r="B35" s="17">
        <f>SUM(B33-D27)</f>
        <v>120.98666666666668</v>
      </c>
    </row>
    <row r="36" spans="1:4">
      <c r="A36" s="21" t="s">
        <v>82</v>
      </c>
      <c r="B36" s="17">
        <f>SUM(B33-D28)</f>
        <v>2664.9000000000005</v>
      </c>
    </row>
    <row r="39" spans="1:4" ht="16">
      <c r="A39" s="26" t="s">
        <v>20</v>
      </c>
    </row>
    <row r="40" spans="1:4">
      <c r="A40" s="28" t="s">
        <v>24</v>
      </c>
      <c r="B40" s="11">
        <v>2200</v>
      </c>
    </row>
    <row r="41" spans="1:4">
      <c r="A41" s="28" t="s">
        <v>40</v>
      </c>
      <c r="B41" s="11">
        <v>24000</v>
      </c>
    </row>
    <row r="42" spans="1:4">
      <c r="A42" s="28" t="s">
        <v>41</v>
      </c>
      <c r="B42" s="30">
        <f>SUM((B41/B12)*G2)</f>
        <v>6053.333333333333</v>
      </c>
      <c r="C42" s="29" t="s">
        <v>17</v>
      </c>
      <c r="D42" s="23">
        <f>SUM(B42*B3)</f>
        <v>7379.0133333333333</v>
      </c>
    </row>
    <row r="43" spans="1:4">
      <c r="A43" s="28" t="s">
        <v>42</v>
      </c>
      <c r="B43" s="30">
        <f>SUM((B41/B13)*G2)</f>
        <v>7566.6666666666661</v>
      </c>
      <c r="C43" s="29" t="s">
        <v>17</v>
      </c>
      <c r="D43" s="23">
        <f>SUM(B43*B4)</f>
        <v>4835.0999999999995</v>
      </c>
    </row>
    <row r="44" spans="1:4" ht="14" thickBot="1">
      <c r="A44" s="28" t="s">
        <v>43</v>
      </c>
      <c r="B44" s="3"/>
      <c r="D44" s="31">
        <f>SUM(D42-D43)</f>
        <v>2543.9133333333339</v>
      </c>
    </row>
    <row r="45" spans="1:4">
      <c r="A45" s="28" t="s">
        <v>45</v>
      </c>
      <c r="B45" s="33">
        <f>SUM(B40/D44)</f>
        <v>0.86480933574781094</v>
      </c>
      <c r="C45" s="32" t="s">
        <v>44</v>
      </c>
    </row>
  </sheetData>
  <phoneticPr fontId="9" type="noConversion"/>
  <pageMargins left="0.75" right="0.75" top="1" bottom="1" header="0.5" footer="0.5"/>
  <drawing r:id="rId1"/>
  <legacy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D8"/>
  <sheetViews>
    <sheetView view="pageLayout" workbookViewId="0">
      <selection activeCell="E8" sqref="E8"/>
    </sheetView>
  </sheetViews>
  <sheetFormatPr baseColWidth="10" defaultRowHeight="13"/>
  <sheetData>
    <row r="1" spans="1:4">
      <c r="A1" s="24" t="s">
        <v>6</v>
      </c>
      <c r="B1" s="24" t="s">
        <v>5</v>
      </c>
      <c r="C1" s="24" t="s">
        <v>9</v>
      </c>
      <c r="D1" s="24" t="s">
        <v>11</v>
      </c>
    </row>
    <row r="2" spans="1:4">
      <c r="A2" t="s">
        <v>7</v>
      </c>
      <c r="B2" t="s">
        <v>8</v>
      </c>
      <c r="C2" t="s">
        <v>55</v>
      </c>
      <c r="D2">
        <v>60</v>
      </c>
    </row>
    <row r="3" spans="1:4">
      <c r="A3" t="s">
        <v>7</v>
      </c>
      <c r="B3" t="s">
        <v>8</v>
      </c>
      <c r="C3" t="s">
        <v>56</v>
      </c>
      <c r="D3">
        <v>60</v>
      </c>
    </row>
    <row r="4" spans="1:4">
      <c r="A4" t="s">
        <v>7</v>
      </c>
      <c r="B4" t="s">
        <v>10</v>
      </c>
      <c r="C4" t="s">
        <v>55</v>
      </c>
      <c r="D4">
        <v>80</v>
      </c>
    </row>
    <row r="5" spans="1:4">
      <c r="A5" t="s">
        <v>7</v>
      </c>
      <c r="B5" t="s">
        <v>12</v>
      </c>
      <c r="C5" t="s">
        <v>56</v>
      </c>
      <c r="D5">
        <v>60</v>
      </c>
    </row>
    <row r="8" spans="1:4">
      <c r="A8" t="s">
        <v>13</v>
      </c>
      <c r="B8" t="s">
        <v>14</v>
      </c>
      <c r="C8" t="s">
        <v>15</v>
      </c>
      <c r="D8">
        <v>96</v>
      </c>
    </row>
  </sheetData>
  <phoneticPr fontId="9" type="noConversion"/>
  <pageMargins left="0.75" right="0.75" top="1" bottom="1" header="0.5" footer="0.5"/>
  <pageSetup paperSize="10" orientation="portrait" horizontalDpi="4294967292" verticalDpi="4294967292"/>
  <extLst>
    <ext xmlns:mx="http://schemas.microsoft.com/office/mac/excel/2008/main" uri="http://schemas.microsoft.com/office/mac/excel/2008/main">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G49"/>
  <sheetViews>
    <sheetView workbookViewId="0">
      <selection activeCell="F44" sqref="F44"/>
    </sheetView>
  </sheetViews>
  <sheetFormatPr baseColWidth="10" defaultRowHeight="13"/>
  <cols>
    <col min="1" max="1" width="32.85546875" bestFit="1" customWidth="1"/>
    <col min="2" max="2" width="11.5703125" bestFit="1" customWidth="1"/>
    <col min="3" max="3" width="13.85546875" bestFit="1" customWidth="1"/>
    <col min="5" max="5" width="16.5703125" customWidth="1"/>
  </cols>
  <sheetData>
    <row r="1" spans="1:7" ht="18">
      <c r="A1" s="35" t="s">
        <v>37</v>
      </c>
    </row>
    <row r="2" spans="1:7">
      <c r="A2" s="38" t="s">
        <v>35</v>
      </c>
    </row>
    <row r="3" spans="1:7">
      <c r="A3" s="38" t="s">
        <v>36</v>
      </c>
    </row>
    <row r="5" spans="1:7">
      <c r="B5" s="2" t="s">
        <v>63</v>
      </c>
      <c r="F5" s="2" t="s">
        <v>64</v>
      </c>
      <c r="G5" s="2" t="s">
        <v>65</v>
      </c>
    </row>
    <row r="6" spans="1:7">
      <c r="A6" s="2" t="s">
        <v>55</v>
      </c>
      <c r="B6" s="11">
        <v>1.2589999999999999</v>
      </c>
      <c r="F6" s="3">
        <v>1.6</v>
      </c>
      <c r="G6" s="3">
        <v>4.54</v>
      </c>
    </row>
    <row r="7" spans="1:7">
      <c r="A7" s="2" t="s">
        <v>56</v>
      </c>
      <c r="B7" s="11">
        <v>1.2190000000000001</v>
      </c>
      <c r="F7" s="12" t="s">
        <v>74</v>
      </c>
      <c r="G7" s="11">
        <v>0.25</v>
      </c>
    </row>
    <row r="8" spans="1:7">
      <c r="A8" s="2" t="s">
        <v>73</v>
      </c>
      <c r="B8" s="11">
        <v>0.63900000000000001</v>
      </c>
      <c r="F8" s="12" t="s">
        <v>75</v>
      </c>
      <c r="G8" s="11">
        <v>0.4</v>
      </c>
    </row>
    <row r="9" spans="1:7">
      <c r="D9" s="18" t="s">
        <v>52</v>
      </c>
      <c r="E9" s="12"/>
    </row>
    <row r="10" spans="1:7">
      <c r="A10" s="2" t="s">
        <v>83</v>
      </c>
      <c r="B10" s="11">
        <v>60</v>
      </c>
      <c r="C10" s="3" t="s">
        <v>57</v>
      </c>
      <c r="D10" s="20">
        <f>SUM((B10/G6)*B15)</f>
        <v>396.47577092511011</v>
      </c>
      <c r="E10" t="s">
        <v>4</v>
      </c>
    </row>
    <row r="11" spans="1:7">
      <c r="A11" s="2" t="s">
        <v>84</v>
      </c>
      <c r="B11" s="11">
        <v>60</v>
      </c>
      <c r="C11" s="3" t="s">
        <v>57</v>
      </c>
      <c r="D11" s="20">
        <f>SUM((B11/G6)*B16)</f>
        <v>317.18061674008811</v>
      </c>
      <c r="E11" t="s">
        <v>4</v>
      </c>
    </row>
    <row r="12" spans="1:7">
      <c r="A12" s="2" t="s">
        <v>53</v>
      </c>
      <c r="B12" s="11">
        <v>70</v>
      </c>
      <c r="C12" s="3" t="s">
        <v>57</v>
      </c>
      <c r="D12" s="19" t="s">
        <v>3</v>
      </c>
    </row>
    <row r="13" spans="1:7">
      <c r="A13" s="2" t="s">
        <v>54</v>
      </c>
      <c r="B13" s="10">
        <f>SUM(B12*0.8)</f>
        <v>56</v>
      </c>
      <c r="C13" s="3" t="s">
        <v>57</v>
      </c>
      <c r="D13" s="20">
        <f>SUM((B13/G6)*B17)</f>
        <v>236.82819383259914</v>
      </c>
      <c r="E13" t="s">
        <v>4</v>
      </c>
    </row>
    <row r="14" spans="1:7">
      <c r="D14" s="20"/>
    </row>
    <row r="15" spans="1:7">
      <c r="A15" s="2" t="s">
        <v>58</v>
      </c>
      <c r="B15" s="11">
        <v>30</v>
      </c>
    </row>
    <row r="16" spans="1:7">
      <c r="A16" s="2" t="s">
        <v>59</v>
      </c>
      <c r="B16" s="11">
        <v>24</v>
      </c>
    </row>
    <row r="17" spans="1:4">
      <c r="A17" s="2" t="s">
        <v>71</v>
      </c>
      <c r="B17" s="3">
        <f>SUM(B16*0.8)</f>
        <v>19.200000000000003</v>
      </c>
    </row>
    <row r="18" spans="1:4">
      <c r="A18" s="2" t="s">
        <v>2</v>
      </c>
      <c r="B18" s="11">
        <v>5000</v>
      </c>
    </row>
    <row r="19" spans="1:4">
      <c r="A19" s="21" t="s">
        <v>46</v>
      </c>
      <c r="B19" s="11">
        <v>0</v>
      </c>
      <c r="C19" t="s">
        <v>50</v>
      </c>
    </row>
    <row r="20" spans="1:4">
      <c r="A20" s="1"/>
    </row>
    <row r="21" spans="1:4">
      <c r="A21" s="2" t="s">
        <v>66</v>
      </c>
      <c r="B21" s="23">
        <f>SUM(B10*B6)</f>
        <v>75.539999999999992</v>
      </c>
    </row>
    <row r="22" spans="1:4">
      <c r="A22" s="2" t="s">
        <v>67</v>
      </c>
      <c r="B22" s="23">
        <f>SUM(B11*B7)</f>
        <v>73.14</v>
      </c>
    </row>
    <row r="23" spans="1:4">
      <c r="A23" s="2" t="s">
        <v>1</v>
      </c>
      <c r="B23" s="23">
        <f>SUM(B13*B8)</f>
        <v>35.783999999999999</v>
      </c>
    </row>
    <row r="24" spans="1:4">
      <c r="A24" s="16"/>
      <c r="B24" s="9"/>
    </row>
    <row r="25" spans="1:4" ht="16">
      <c r="A25" s="27" t="s">
        <v>19</v>
      </c>
    </row>
    <row r="26" spans="1:4">
      <c r="A26" s="2" t="s">
        <v>68</v>
      </c>
      <c r="B26" s="5">
        <f>SUM((B18/B15)*G6)</f>
        <v>756.66666666666663</v>
      </c>
      <c r="C26" s="25" t="s">
        <v>16</v>
      </c>
      <c r="D26" s="23">
        <f>SUM(B26*B6)</f>
        <v>952.6433333333332</v>
      </c>
    </row>
    <row r="27" spans="1:4">
      <c r="A27" s="2" t="s">
        <v>69</v>
      </c>
      <c r="B27" s="5">
        <f>SUM((B18/B16)*G6)</f>
        <v>945.83333333333337</v>
      </c>
      <c r="C27" s="25" t="s">
        <v>17</v>
      </c>
      <c r="D27" s="23">
        <f>SUM(B27*B7)</f>
        <v>1152.9708333333335</v>
      </c>
    </row>
    <row r="28" spans="1:4">
      <c r="A28" s="6" t="s">
        <v>72</v>
      </c>
      <c r="B28" s="5">
        <f>SUM((B18/B17)*G6)</f>
        <v>1182.2916666666665</v>
      </c>
      <c r="C28" s="25" t="s">
        <v>17</v>
      </c>
      <c r="D28" s="23">
        <f>SUM(B28*B8)</f>
        <v>755.48437499999989</v>
      </c>
    </row>
    <row r="29" spans="1:4">
      <c r="A29" s="16" t="s">
        <v>51</v>
      </c>
      <c r="B29" s="22"/>
      <c r="C29" s="22"/>
      <c r="D29" s="9"/>
    </row>
    <row r="30" spans="1:4">
      <c r="A30" s="21" t="s">
        <v>47</v>
      </c>
      <c r="B30" s="5">
        <f>SUM((B19/B15)*G6)</f>
        <v>0</v>
      </c>
      <c r="C30" s="25" t="s">
        <v>16</v>
      </c>
      <c r="D30" s="23">
        <f>SUM(B30*B6)</f>
        <v>0</v>
      </c>
    </row>
    <row r="31" spans="1:4">
      <c r="A31" s="21" t="s">
        <v>48</v>
      </c>
      <c r="B31" s="5">
        <f>SUM((B19/B16)*G6)</f>
        <v>0</v>
      </c>
      <c r="C31" s="25" t="s">
        <v>16</v>
      </c>
      <c r="D31" s="23">
        <f>SUM(B31*B7)</f>
        <v>0</v>
      </c>
    </row>
    <row r="32" spans="1:4">
      <c r="A32" s="21" t="s">
        <v>49</v>
      </c>
      <c r="B32" s="5">
        <f>SUM((B19/B17)*G6)</f>
        <v>0</v>
      </c>
      <c r="C32" s="25" t="s">
        <v>16</v>
      </c>
      <c r="D32" s="23">
        <f>SUM(B32*B8)</f>
        <v>0</v>
      </c>
    </row>
    <row r="33" spans="1:4">
      <c r="A33" s="16"/>
      <c r="B33" s="8"/>
      <c r="C33" s="8"/>
      <c r="D33" s="9"/>
    </row>
    <row r="34" spans="1:4" ht="16">
      <c r="A34" s="26" t="s">
        <v>18</v>
      </c>
    </row>
    <row r="35" spans="1:4">
      <c r="A35" s="21" t="s">
        <v>78</v>
      </c>
      <c r="B35" s="14">
        <f>IF(B19&lt;=10000,0,SUM(B19-10000)*G7)</f>
        <v>0</v>
      </c>
      <c r="C35" s="14"/>
    </row>
    <row r="36" spans="1:4">
      <c r="A36" s="21" t="s">
        <v>70</v>
      </c>
      <c r="B36" s="14">
        <f>IF(B19&gt;10000,SUM(10000*G8),SUM(B19*G8))</f>
        <v>0</v>
      </c>
      <c r="C36" s="14"/>
    </row>
    <row r="37" spans="1:4" ht="14" thickBot="1">
      <c r="A37" s="21" t="s">
        <v>79</v>
      </c>
      <c r="B37" s="15">
        <f>SUM(B35:B36)</f>
        <v>0</v>
      </c>
    </row>
    <row r="38" spans="1:4">
      <c r="A38" s="21" t="s">
        <v>80</v>
      </c>
      <c r="B38" s="17">
        <f>SUM(B37-D30)</f>
        <v>0</v>
      </c>
    </row>
    <row r="39" spans="1:4">
      <c r="A39" s="21" t="s">
        <v>81</v>
      </c>
      <c r="B39" s="17">
        <f>SUM(B37-D31)</f>
        <v>0</v>
      </c>
    </row>
    <row r="40" spans="1:4">
      <c r="A40" s="21" t="s">
        <v>82</v>
      </c>
      <c r="B40" s="17">
        <f>SUM(B37-D32)</f>
        <v>0</v>
      </c>
    </row>
    <row r="43" spans="1:4" ht="16">
      <c r="A43" s="26" t="s">
        <v>20</v>
      </c>
    </row>
    <row r="44" spans="1:4">
      <c r="A44" s="28" t="s">
        <v>24</v>
      </c>
      <c r="B44" s="11">
        <v>1200</v>
      </c>
    </row>
    <row r="45" spans="1:4">
      <c r="A45" s="28" t="s">
        <v>40</v>
      </c>
      <c r="B45" s="11">
        <v>5000</v>
      </c>
    </row>
    <row r="46" spans="1:4">
      <c r="A46" s="28" t="s">
        <v>41</v>
      </c>
      <c r="B46" s="30">
        <f>SUM((B45/B16)*G6)</f>
        <v>945.83333333333337</v>
      </c>
      <c r="C46" s="29" t="s">
        <v>17</v>
      </c>
      <c r="D46" s="23">
        <f>SUM(B46*B7)</f>
        <v>1152.9708333333335</v>
      </c>
    </row>
    <row r="47" spans="1:4">
      <c r="A47" s="28" t="s">
        <v>42</v>
      </c>
      <c r="B47" s="30">
        <f>SUM((B45/B17)*G6)</f>
        <v>1182.2916666666665</v>
      </c>
      <c r="C47" s="29" t="s">
        <v>17</v>
      </c>
      <c r="D47" s="23">
        <f>SUM(B47*B8)</f>
        <v>755.48437499999989</v>
      </c>
    </row>
    <row r="48" spans="1:4" ht="14" thickBot="1">
      <c r="A48" s="28" t="s">
        <v>43</v>
      </c>
      <c r="B48" s="3"/>
      <c r="D48" s="31">
        <f>SUM(D46-D47)</f>
        <v>397.48645833333364</v>
      </c>
    </row>
    <row r="49" spans="1:3">
      <c r="A49" s="28" t="s">
        <v>45</v>
      </c>
      <c r="B49" s="33">
        <f>SUM(B44/D48)</f>
        <v>3.0189707720650838</v>
      </c>
      <c r="C49" s="32" t="s">
        <v>44</v>
      </c>
    </row>
  </sheetData>
  <phoneticPr fontId="9" type="noConversion"/>
  <pageMargins left="0.75" right="0.75" top="1" bottom="1" header="0.5" footer="0.5"/>
  <legacy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L50"/>
  <sheetViews>
    <sheetView workbookViewId="0">
      <selection sqref="A1:XFD1048576"/>
    </sheetView>
  </sheetViews>
  <sheetFormatPr baseColWidth="10" defaultRowHeight="13"/>
  <cols>
    <col min="1" max="1" width="32.85546875" customWidth="1"/>
    <col min="2" max="2" width="12" customWidth="1"/>
    <col min="3" max="3" width="13.85546875" customWidth="1"/>
    <col min="5" max="5" width="15.140625" customWidth="1"/>
  </cols>
  <sheetData>
    <row r="1" spans="1:12">
      <c r="A1" s="34" t="s">
        <v>27</v>
      </c>
    </row>
    <row r="2" spans="1:12">
      <c r="A2" t="s">
        <v>26</v>
      </c>
      <c r="B2" s="38" t="s">
        <v>38</v>
      </c>
    </row>
    <row r="3" spans="1:12">
      <c r="A3" t="s">
        <v>25</v>
      </c>
      <c r="B3" s="38" t="s">
        <v>39</v>
      </c>
    </row>
    <row r="4" spans="1:12">
      <c r="A4" s="34"/>
    </row>
    <row r="6" spans="1:12">
      <c r="B6" s="2" t="s">
        <v>63</v>
      </c>
      <c r="F6" s="2" t="s">
        <v>64</v>
      </c>
      <c r="G6" s="2" t="s">
        <v>65</v>
      </c>
    </row>
    <row r="7" spans="1:12">
      <c r="A7" s="2" t="s">
        <v>55</v>
      </c>
      <c r="B7" s="11">
        <v>1.3089999999999999</v>
      </c>
      <c r="F7" s="3">
        <v>1.6</v>
      </c>
      <c r="G7" s="3">
        <v>4.54</v>
      </c>
      <c r="I7" s="40"/>
      <c r="J7" s="40" t="s">
        <v>85</v>
      </c>
      <c r="K7" s="40" t="s">
        <v>86</v>
      </c>
      <c r="L7" s="40" t="s">
        <v>0</v>
      </c>
    </row>
    <row r="8" spans="1:12">
      <c r="A8" s="2" t="s">
        <v>56</v>
      </c>
      <c r="B8" s="11">
        <v>1.2589999999999999</v>
      </c>
      <c r="F8" s="12" t="s">
        <v>74</v>
      </c>
      <c r="G8" s="11">
        <v>0.25</v>
      </c>
      <c r="I8" s="39" t="s">
        <v>87</v>
      </c>
      <c r="J8">
        <v>170</v>
      </c>
      <c r="K8">
        <v>201</v>
      </c>
      <c r="L8">
        <v>235</v>
      </c>
    </row>
    <row r="9" spans="1:12">
      <c r="A9" s="2" t="s">
        <v>73</v>
      </c>
      <c r="B9" s="11">
        <v>0.71899999999999997</v>
      </c>
      <c r="F9" s="12" t="s">
        <v>75</v>
      </c>
      <c r="G9" s="11">
        <v>0.4</v>
      </c>
      <c r="I9" s="39" t="s">
        <v>88</v>
      </c>
      <c r="J9">
        <v>410</v>
      </c>
      <c r="K9">
        <v>430</v>
      </c>
      <c r="L9">
        <v>434</v>
      </c>
    </row>
    <row r="10" spans="1:12">
      <c r="D10" s="18" t="s">
        <v>52</v>
      </c>
      <c r="E10" s="12"/>
      <c r="I10" s="39" t="s">
        <v>89</v>
      </c>
      <c r="J10">
        <v>30</v>
      </c>
      <c r="K10">
        <v>26</v>
      </c>
      <c r="L10">
        <v>17</v>
      </c>
    </row>
    <row r="11" spans="1:12">
      <c r="A11" s="2" t="s">
        <v>83</v>
      </c>
      <c r="B11" s="11">
        <v>96</v>
      </c>
      <c r="C11" s="3" t="s">
        <v>57</v>
      </c>
      <c r="D11" s="20">
        <f>SUM((B11/G7)*B16)</f>
        <v>549.77973568281936</v>
      </c>
      <c r="E11" t="s">
        <v>4</v>
      </c>
    </row>
    <row r="12" spans="1:12">
      <c r="A12" s="2" t="s">
        <v>84</v>
      </c>
      <c r="B12" s="11">
        <v>96</v>
      </c>
      <c r="C12" s="3" t="s">
        <v>57</v>
      </c>
      <c r="D12" s="20">
        <f>SUM((B12/G7)*B17)</f>
        <v>401.76211453744497</v>
      </c>
      <c r="E12" t="s">
        <v>4</v>
      </c>
    </row>
    <row r="13" spans="1:12">
      <c r="A13" s="2" t="s">
        <v>53</v>
      </c>
      <c r="B13" s="11">
        <v>100</v>
      </c>
      <c r="C13" s="3" t="s">
        <v>57</v>
      </c>
      <c r="D13" s="19" t="s">
        <v>3</v>
      </c>
    </row>
    <row r="14" spans="1:12">
      <c r="A14" s="2" t="s">
        <v>54</v>
      </c>
      <c r="B14" s="10">
        <f>SUM(B13*0.8)</f>
        <v>80</v>
      </c>
      <c r="C14" s="3" t="s">
        <v>57</v>
      </c>
      <c r="D14" s="20">
        <f>SUM((B14/G7)*B18)</f>
        <v>267.84140969162996</v>
      </c>
      <c r="E14" t="s">
        <v>4</v>
      </c>
    </row>
    <row r="15" spans="1:12">
      <c r="D15" s="20"/>
    </row>
    <row r="16" spans="1:12">
      <c r="A16" s="2" t="s">
        <v>58</v>
      </c>
      <c r="B16" s="11">
        <v>26</v>
      </c>
    </row>
    <row r="17" spans="1:4">
      <c r="A17" s="2" t="s">
        <v>59</v>
      </c>
      <c r="B17" s="11">
        <v>19</v>
      </c>
    </row>
    <row r="18" spans="1:4">
      <c r="A18" s="2" t="s">
        <v>71</v>
      </c>
      <c r="B18" s="3">
        <f>SUM(B17*0.8)</f>
        <v>15.200000000000001</v>
      </c>
    </row>
    <row r="19" spans="1:4">
      <c r="A19" s="2" t="s">
        <v>2</v>
      </c>
      <c r="B19" s="11">
        <v>220</v>
      </c>
    </row>
    <row r="20" spans="1:4">
      <c r="A20" s="21" t="s">
        <v>46</v>
      </c>
      <c r="B20" s="11">
        <v>24000</v>
      </c>
      <c r="C20" t="s">
        <v>50</v>
      </c>
    </row>
    <row r="21" spans="1:4">
      <c r="A21" s="1"/>
    </row>
    <row r="22" spans="1:4">
      <c r="A22" s="2" t="s">
        <v>66</v>
      </c>
      <c r="B22" s="23">
        <f>SUM(B11*B7)</f>
        <v>125.66399999999999</v>
      </c>
    </row>
    <row r="23" spans="1:4">
      <c r="A23" s="2" t="s">
        <v>67</v>
      </c>
      <c r="B23" s="23">
        <f>SUM(B12*B8)</f>
        <v>120.86399999999999</v>
      </c>
    </row>
    <row r="24" spans="1:4">
      <c r="A24" s="2" t="s">
        <v>1</v>
      </c>
      <c r="B24" s="23">
        <f>SUM(B14*B9)</f>
        <v>57.519999999999996</v>
      </c>
    </row>
    <row r="25" spans="1:4">
      <c r="A25" s="16"/>
      <c r="B25" s="9"/>
    </row>
    <row r="26" spans="1:4" ht="16">
      <c r="A26" s="27" t="s">
        <v>19</v>
      </c>
    </row>
    <row r="27" spans="1:4">
      <c r="A27" s="2" t="s">
        <v>68</v>
      </c>
      <c r="B27" s="5">
        <f>SUM((B19/B16)*G7)</f>
        <v>38.415384615384617</v>
      </c>
      <c r="C27" s="25" t="s">
        <v>16</v>
      </c>
      <c r="D27" s="23">
        <f>SUM(B27*B7)</f>
        <v>50.285738461538465</v>
      </c>
    </row>
    <row r="28" spans="1:4">
      <c r="A28" s="2" t="s">
        <v>69</v>
      </c>
      <c r="B28" s="5">
        <f>SUM((B19/B17)*G7)</f>
        <v>52.568421052631578</v>
      </c>
      <c r="C28" s="25" t="s">
        <v>17</v>
      </c>
      <c r="D28" s="23">
        <f>SUM(B28*B8)</f>
        <v>66.183642105263147</v>
      </c>
    </row>
    <row r="29" spans="1:4">
      <c r="A29" s="6" t="s">
        <v>72</v>
      </c>
      <c r="B29" s="5">
        <f>SUM((B19/B18)*G7)</f>
        <v>65.710526315789465</v>
      </c>
      <c r="C29" s="25" t="s">
        <v>17</v>
      </c>
      <c r="D29" s="23">
        <f>SUM(B29*B9)</f>
        <v>47.245868421052627</v>
      </c>
    </row>
    <row r="30" spans="1:4">
      <c r="A30" s="16" t="s">
        <v>51</v>
      </c>
      <c r="B30" s="22"/>
      <c r="C30" s="22"/>
      <c r="D30" s="9"/>
    </row>
    <row r="31" spans="1:4">
      <c r="A31" s="21" t="s">
        <v>47</v>
      </c>
      <c r="B31" s="5">
        <f>SUM((B20/B16)*G7)</f>
        <v>4190.7692307692305</v>
      </c>
      <c r="C31" s="25" t="s">
        <v>16</v>
      </c>
      <c r="D31" s="23">
        <f>SUM(B31*B7)</f>
        <v>5485.7169230769223</v>
      </c>
    </row>
    <row r="32" spans="1:4">
      <c r="A32" s="21" t="s">
        <v>48</v>
      </c>
      <c r="B32" s="5">
        <f>SUM((B20/B17)*G7)</f>
        <v>5734.7368421052633</v>
      </c>
      <c r="C32" s="25" t="s">
        <v>16</v>
      </c>
      <c r="D32" s="23">
        <f>SUM(B32*B8)</f>
        <v>7220.0336842105262</v>
      </c>
    </row>
    <row r="33" spans="1:4">
      <c r="A33" s="21" t="s">
        <v>49</v>
      </c>
      <c r="B33" s="5">
        <f>SUM((B20/B18)*G7)</f>
        <v>7168.4210526315783</v>
      </c>
      <c r="C33" s="25" t="s">
        <v>16</v>
      </c>
      <c r="D33" s="23">
        <f>SUM(B33*B9)</f>
        <v>5154.0947368421048</v>
      </c>
    </row>
    <row r="34" spans="1:4">
      <c r="A34" s="16"/>
      <c r="B34" s="8"/>
      <c r="C34" s="8"/>
      <c r="D34" s="9"/>
    </row>
    <row r="35" spans="1:4" ht="16">
      <c r="A35" s="26" t="s">
        <v>18</v>
      </c>
    </row>
    <row r="36" spans="1:4">
      <c r="A36" s="21" t="s">
        <v>78</v>
      </c>
      <c r="B36" s="14">
        <f>IF(B20&lt;=10000,0,SUM(B20-10000)*G8)</f>
        <v>3500</v>
      </c>
      <c r="C36" s="14"/>
    </row>
    <row r="37" spans="1:4">
      <c r="A37" s="21" t="s">
        <v>70</v>
      </c>
      <c r="B37" s="14">
        <f>IF(B20&gt;10000,SUM(10000*G9),SUM(B20*G9))</f>
        <v>4000</v>
      </c>
      <c r="C37" s="14"/>
    </row>
    <row r="38" spans="1:4" ht="14" thickBot="1">
      <c r="A38" s="21" t="s">
        <v>79</v>
      </c>
      <c r="B38" s="15">
        <f>SUM(B36:B37)</f>
        <v>7500</v>
      </c>
    </row>
    <row r="39" spans="1:4">
      <c r="A39" s="21" t="s">
        <v>80</v>
      </c>
      <c r="B39" s="17">
        <f>SUM(B38-D31)</f>
        <v>2014.2830769230777</v>
      </c>
    </row>
    <row r="40" spans="1:4">
      <c r="A40" s="21" t="s">
        <v>81</v>
      </c>
      <c r="B40" s="17">
        <f>SUM(B38-D32)</f>
        <v>279.96631578947381</v>
      </c>
    </row>
    <row r="41" spans="1:4">
      <c r="A41" s="21" t="s">
        <v>82</v>
      </c>
      <c r="B41" s="17">
        <f>SUM(B38-D33)</f>
        <v>2345.9052631578952</v>
      </c>
    </row>
    <row r="44" spans="1:4" ht="16">
      <c r="A44" s="26" t="s">
        <v>20</v>
      </c>
    </row>
    <row r="45" spans="1:4">
      <c r="A45" s="28" t="s">
        <v>24</v>
      </c>
      <c r="B45" s="11">
        <v>2200</v>
      </c>
    </row>
    <row r="46" spans="1:4">
      <c r="A46" s="28" t="s">
        <v>40</v>
      </c>
      <c r="B46" s="11">
        <v>24000</v>
      </c>
    </row>
    <row r="47" spans="1:4">
      <c r="A47" s="28" t="s">
        <v>41</v>
      </c>
      <c r="B47" s="30">
        <f>SUM((B46/B17)*G7)</f>
        <v>5734.7368421052633</v>
      </c>
      <c r="C47" s="29" t="s">
        <v>17</v>
      </c>
      <c r="D47" s="23">
        <f>SUM(B47*B8)</f>
        <v>7220.0336842105262</v>
      </c>
    </row>
    <row r="48" spans="1:4">
      <c r="A48" s="28" t="s">
        <v>42</v>
      </c>
      <c r="B48" s="30">
        <f>SUM((B46/B18)*G7)</f>
        <v>7168.4210526315783</v>
      </c>
      <c r="C48" s="29" t="s">
        <v>17</v>
      </c>
      <c r="D48" s="23">
        <f>SUM(B48*B9)</f>
        <v>5154.0947368421048</v>
      </c>
    </row>
    <row r="49" spans="1:4" ht="14" thickBot="1">
      <c r="A49" s="28" t="s">
        <v>43</v>
      </c>
      <c r="B49" s="3"/>
      <c r="D49" s="31">
        <f>SUM(D47-D48)</f>
        <v>2065.9389473684214</v>
      </c>
    </row>
    <row r="50" spans="1:4">
      <c r="A50" s="28" t="s">
        <v>45</v>
      </c>
      <c r="B50" s="33">
        <f>SUM(B45/D49)</f>
        <v>1.0648911008732105</v>
      </c>
      <c r="C50" s="32" t="s">
        <v>44</v>
      </c>
    </row>
  </sheetData>
  <phoneticPr fontId="9" type="noConversion"/>
  <pageMargins left="0.75" right="0.75" top="1" bottom="1" header="0.5" footer="0.5"/>
  <legacy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G58"/>
  <sheetViews>
    <sheetView topLeftCell="A17" zoomScale="125" workbookViewId="0">
      <selection activeCell="D32" sqref="D32"/>
    </sheetView>
  </sheetViews>
  <sheetFormatPr baseColWidth="10" defaultRowHeight="13"/>
  <cols>
    <col min="1" max="1" width="32.85546875" bestFit="1" customWidth="1"/>
    <col min="2" max="2" width="11.5703125" bestFit="1" customWidth="1"/>
    <col min="3" max="3" width="12" bestFit="1" customWidth="1"/>
    <col min="5" max="5" width="14.85546875" customWidth="1"/>
  </cols>
  <sheetData>
    <row r="1" spans="1:7" ht="18">
      <c r="A1" s="35" t="s">
        <v>32</v>
      </c>
      <c r="B1" s="36" t="s">
        <v>34</v>
      </c>
      <c r="C1" s="36" t="s">
        <v>33</v>
      </c>
    </row>
    <row r="2" spans="1:7">
      <c r="A2" t="s">
        <v>28</v>
      </c>
      <c r="B2" t="s">
        <v>30</v>
      </c>
      <c r="C2" s="37">
        <v>1000</v>
      </c>
    </row>
    <row r="3" spans="1:7">
      <c r="A3" t="s">
        <v>29</v>
      </c>
      <c r="B3" t="s">
        <v>31</v>
      </c>
      <c r="C3" s="37">
        <v>3750</v>
      </c>
    </row>
    <row r="5" spans="1:7">
      <c r="B5" s="2" t="s">
        <v>63</v>
      </c>
      <c r="F5" s="2" t="s">
        <v>64</v>
      </c>
      <c r="G5" s="2" t="s">
        <v>65</v>
      </c>
    </row>
    <row r="6" spans="1:7">
      <c r="A6" s="2" t="s">
        <v>55</v>
      </c>
      <c r="B6" s="11">
        <v>1.2589999999999999</v>
      </c>
      <c r="F6" s="3">
        <v>1.6</v>
      </c>
      <c r="G6" s="3">
        <v>4.54</v>
      </c>
    </row>
    <row r="7" spans="1:7">
      <c r="A7" s="2" t="s">
        <v>56</v>
      </c>
      <c r="B7" s="11">
        <v>1.2190000000000001</v>
      </c>
      <c r="F7" s="12" t="s">
        <v>74</v>
      </c>
      <c r="G7" s="11">
        <v>0.25</v>
      </c>
    </row>
    <row r="8" spans="1:7">
      <c r="A8" s="2" t="s">
        <v>73</v>
      </c>
      <c r="B8" s="11">
        <v>0.63900000000000001</v>
      </c>
      <c r="F8" s="12" t="s">
        <v>75</v>
      </c>
      <c r="G8" s="11">
        <v>0.4</v>
      </c>
    </row>
    <row r="9" spans="1:7">
      <c r="D9" s="18" t="s">
        <v>52</v>
      </c>
      <c r="E9" s="12"/>
    </row>
    <row r="10" spans="1:7">
      <c r="A10" s="2" t="s">
        <v>83</v>
      </c>
      <c r="B10" s="11">
        <v>65</v>
      </c>
      <c r="C10" s="3" t="s">
        <v>57</v>
      </c>
      <c r="D10" s="20">
        <f>SUM((B10/G6)*B15)</f>
        <v>887.66519823788553</v>
      </c>
      <c r="E10" t="s">
        <v>4</v>
      </c>
    </row>
    <row r="11" spans="1:7">
      <c r="A11" s="2" t="s">
        <v>84</v>
      </c>
      <c r="B11" s="11">
        <v>65</v>
      </c>
      <c r="C11" s="3" t="s">
        <v>57</v>
      </c>
      <c r="D11" s="20">
        <f>SUM((B11/G6)*B16)</f>
        <v>486.78414096916299</v>
      </c>
      <c r="E11" t="s">
        <v>4</v>
      </c>
    </row>
    <row r="12" spans="1:7">
      <c r="A12" s="2" t="s">
        <v>53</v>
      </c>
      <c r="B12" s="11">
        <v>70</v>
      </c>
      <c r="C12" s="3" t="s">
        <v>57</v>
      </c>
      <c r="D12" s="19" t="s">
        <v>3</v>
      </c>
    </row>
    <row r="13" spans="1:7">
      <c r="A13" s="2" t="s">
        <v>54</v>
      </c>
      <c r="B13" s="10">
        <f>SUM(B12*0.8)</f>
        <v>56</v>
      </c>
      <c r="C13" s="3" t="s">
        <v>57</v>
      </c>
      <c r="D13" s="20">
        <f>SUM((B13/G6)*B17)</f>
        <v>335.50660792951544</v>
      </c>
      <c r="E13" t="s">
        <v>4</v>
      </c>
    </row>
    <row r="14" spans="1:7">
      <c r="D14" s="20"/>
    </row>
    <row r="15" spans="1:7">
      <c r="A15" s="2" t="s">
        <v>58</v>
      </c>
      <c r="B15" s="11">
        <v>62</v>
      </c>
    </row>
    <row r="16" spans="1:7">
      <c r="A16" s="2" t="s">
        <v>59</v>
      </c>
      <c r="B16" s="11">
        <v>34</v>
      </c>
    </row>
    <row r="17" spans="1:4">
      <c r="A17" s="2" t="s">
        <v>71</v>
      </c>
      <c r="B17" s="3">
        <f>SUM(B16*0.8)</f>
        <v>27.200000000000003</v>
      </c>
    </row>
    <row r="18" spans="1:4">
      <c r="A18" s="2" t="s">
        <v>2</v>
      </c>
      <c r="B18" s="11">
        <v>28000</v>
      </c>
    </row>
    <row r="19" spans="1:4">
      <c r="A19" s="21" t="s">
        <v>46</v>
      </c>
      <c r="B19" s="11">
        <v>24000</v>
      </c>
      <c r="C19" t="s">
        <v>50</v>
      </c>
    </row>
    <row r="20" spans="1:4">
      <c r="A20" s="1"/>
    </row>
    <row r="21" spans="1:4">
      <c r="A21" s="2" t="s">
        <v>66</v>
      </c>
      <c r="B21" s="23">
        <f>SUM(B10*B6)</f>
        <v>81.834999999999994</v>
      </c>
    </row>
    <row r="22" spans="1:4">
      <c r="A22" s="2" t="s">
        <v>67</v>
      </c>
      <c r="B22" s="23">
        <f>SUM(B11*B7)</f>
        <v>79.234999999999999</v>
      </c>
    </row>
    <row r="23" spans="1:4">
      <c r="A23" s="2" t="s">
        <v>1</v>
      </c>
      <c r="B23" s="23">
        <f>SUM(B13*B8)</f>
        <v>35.783999999999999</v>
      </c>
    </row>
    <row r="24" spans="1:4">
      <c r="A24" s="16"/>
      <c r="B24" s="9"/>
    </row>
    <row r="25" spans="1:4" ht="16">
      <c r="A25" s="27" t="s">
        <v>19</v>
      </c>
    </row>
    <row r="26" spans="1:4">
      <c r="A26" s="2" t="s">
        <v>68</v>
      </c>
      <c r="B26" s="5">
        <f>SUM((B18/B15)*G6)</f>
        <v>2050.3225806451615</v>
      </c>
      <c r="C26" s="25" t="s">
        <v>16</v>
      </c>
      <c r="D26" s="23">
        <f>SUM(B26*B6)</f>
        <v>2581.3561290322582</v>
      </c>
    </row>
    <row r="27" spans="1:4">
      <c r="A27" s="2" t="s">
        <v>69</v>
      </c>
      <c r="B27" s="5">
        <f>SUM((B18/B16)*G6)</f>
        <v>3738.8235294117644</v>
      </c>
      <c r="C27" s="25" t="s">
        <v>17</v>
      </c>
      <c r="D27" s="23">
        <f>SUM(B27*B7)</f>
        <v>4557.6258823529415</v>
      </c>
    </row>
    <row r="28" spans="1:4">
      <c r="A28" s="6" t="s">
        <v>72</v>
      </c>
      <c r="B28" s="5">
        <f>SUM((B18/B17)*G6)</f>
        <v>4673.5294117647054</v>
      </c>
      <c r="C28" s="25" t="s">
        <v>17</v>
      </c>
      <c r="D28" s="23">
        <f>SUM(B28*B8)</f>
        <v>2986.3852941176469</v>
      </c>
    </row>
    <row r="29" spans="1:4">
      <c r="A29" s="16" t="s">
        <v>51</v>
      </c>
      <c r="B29" s="22"/>
      <c r="C29" s="22"/>
      <c r="D29" s="9"/>
    </row>
    <row r="30" spans="1:4">
      <c r="A30" s="21" t="s">
        <v>47</v>
      </c>
      <c r="B30" s="5">
        <f>SUM((B19/B15)*G6)</f>
        <v>1757.4193548387098</v>
      </c>
      <c r="C30" s="25" t="s">
        <v>16</v>
      </c>
      <c r="D30" s="23">
        <f>SUM(B30*B6)</f>
        <v>2212.5909677419354</v>
      </c>
    </row>
    <row r="31" spans="1:4">
      <c r="A31" s="21" t="s">
        <v>48</v>
      </c>
      <c r="B31" s="5">
        <f>SUM((B19/B16)*G6)</f>
        <v>3204.705882352941</v>
      </c>
      <c r="C31" s="25" t="s">
        <v>16</v>
      </c>
      <c r="D31" s="23">
        <f>SUM(B31*B7)</f>
        <v>3906.5364705882353</v>
      </c>
    </row>
    <row r="32" spans="1:4">
      <c r="A32" s="21" t="s">
        <v>49</v>
      </c>
      <c r="B32" s="5">
        <f>SUM((B19/B17)*G6)</f>
        <v>4005.8823529411761</v>
      </c>
      <c r="C32" s="25" t="s">
        <v>16</v>
      </c>
      <c r="D32" s="23">
        <f>SUM(B32*B8)</f>
        <v>2559.7588235294115</v>
      </c>
    </row>
    <row r="33" spans="1:4">
      <c r="A33" s="16"/>
      <c r="B33" s="8"/>
      <c r="C33" s="8"/>
      <c r="D33" s="9"/>
    </row>
    <row r="34" spans="1:4" ht="16">
      <c r="A34" s="26" t="s">
        <v>18</v>
      </c>
    </row>
    <row r="35" spans="1:4">
      <c r="A35" s="21" t="s">
        <v>78</v>
      </c>
      <c r="B35" s="14">
        <f>IF(B19&lt;=10000,0,SUM(B19-10000)*G7)</f>
        <v>3500</v>
      </c>
      <c r="C35" s="14"/>
    </row>
    <row r="36" spans="1:4">
      <c r="A36" s="21" t="s">
        <v>70</v>
      </c>
      <c r="B36" s="14">
        <f>IF(B19&gt;10000,SUM(10000*G8),SUM(B19*G8))</f>
        <v>4000</v>
      </c>
      <c r="C36" s="14"/>
    </row>
    <row r="37" spans="1:4" ht="14" thickBot="1">
      <c r="A37" s="21" t="s">
        <v>79</v>
      </c>
      <c r="B37" s="15">
        <f>SUM(B35:B36)</f>
        <v>7500</v>
      </c>
    </row>
    <row r="38" spans="1:4">
      <c r="A38" s="21" t="s">
        <v>80</v>
      </c>
      <c r="B38" s="17">
        <f>SUM(B37-D30)</f>
        <v>5287.4090322580651</v>
      </c>
    </row>
    <row r="39" spans="1:4">
      <c r="A39" s="21" t="s">
        <v>81</v>
      </c>
      <c r="B39" s="17">
        <f>SUM(B37-D31)</f>
        <v>3593.4635294117647</v>
      </c>
    </row>
    <row r="40" spans="1:4">
      <c r="A40" s="21" t="s">
        <v>82</v>
      </c>
      <c r="B40" s="17">
        <f>SUM(B37-D32)</f>
        <v>4940.2411764705885</v>
      </c>
    </row>
    <row r="43" spans="1:4" ht="16">
      <c r="A43" s="26" t="s">
        <v>20</v>
      </c>
    </row>
    <row r="44" spans="1:4">
      <c r="A44" s="28" t="s">
        <v>24</v>
      </c>
      <c r="B44" s="11">
        <v>1600</v>
      </c>
    </row>
    <row r="45" spans="1:4">
      <c r="A45" s="28" t="s">
        <v>40</v>
      </c>
      <c r="B45" s="11">
        <v>24000</v>
      </c>
    </row>
    <row r="46" spans="1:4">
      <c r="A46" s="28" t="s">
        <v>41</v>
      </c>
      <c r="B46" s="30">
        <f>SUM((B45/B16)*G6)</f>
        <v>3204.705882352941</v>
      </c>
      <c r="C46" s="29" t="s">
        <v>17</v>
      </c>
      <c r="D46" s="23">
        <f>SUM(B46*B7)</f>
        <v>3906.5364705882353</v>
      </c>
    </row>
    <row r="47" spans="1:4">
      <c r="A47" s="28" t="s">
        <v>42</v>
      </c>
      <c r="B47" s="30">
        <f>SUM((B45/B17)*G6)</f>
        <v>4005.8823529411761</v>
      </c>
      <c r="C47" s="29" t="s">
        <v>17</v>
      </c>
      <c r="D47" s="23">
        <f>SUM(B47*B8)</f>
        <v>2559.7588235294115</v>
      </c>
    </row>
    <row r="48" spans="1:4" ht="14" thickBot="1">
      <c r="A48" s="28" t="s">
        <v>43</v>
      </c>
      <c r="B48" s="3"/>
      <c r="D48" s="31">
        <f>SUM(D46-D47)</f>
        <v>1346.7776470588237</v>
      </c>
    </row>
    <row r="49" spans="1:7">
      <c r="A49" s="28" t="s">
        <v>45</v>
      </c>
      <c r="B49" s="33">
        <f>SUM(B44/D48)</f>
        <v>1.1880209056737605</v>
      </c>
      <c r="C49" s="32" t="s">
        <v>44</v>
      </c>
    </row>
    <row r="54" spans="1:7">
      <c r="B54" s="2" t="s">
        <v>63</v>
      </c>
      <c r="F54" s="2" t="s">
        <v>64</v>
      </c>
      <c r="G54" s="2" t="s">
        <v>65</v>
      </c>
    </row>
    <row r="55" spans="1:7">
      <c r="A55" s="2" t="s">
        <v>55</v>
      </c>
      <c r="B55" s="11">
        <v>1.2589999999999999</v>
      </c>
      <c r="F55" s="3">
        <v>1.6</v>
      </c>
      <c r="G55" s="3">
        <v>4.54</v>
      </c>
    </row>
    <row r="56" spans="1:7">
      <c r="A56" s="2" t="s">
        <v>56</v>
      </c>
      <c r="B56" s="11">
        <v>1.2190000000000001</v>
      </c>
      <c r="F56" s="12" t="s">
        <v>74</v>
      </c>
      <c r="G56" s="11">
        <v>0.25</v>
      </c>
    </row>
    <row r="57" spans="1:7">
      <c r="A57" s="2" t="s">
        <v>73</v>
      </c>
      <c r="B57" s="11">
        <v>0.63900000000000001</v>
      </c>
      <c r="F57" s="12" t="s">
        <v>75</v>
      </c>
      <c r="G57" s="11">
        <v>0.4</v>
      </c>
    </row>
    <row r="58" spans="1:7">
      <c r="D58" s="18" t="s">
        <v>52</v>
      </c>
      <c r="E58" s="12"/>
    </row>
  </sheetData>
  <phoneticPr fontId="9" type="noConversion"/>
  <pageMargins left="0.75" right="0.75" top="1" bottom="1" header="0.5" footer="0.5"/>
  <legacy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G50"/>
  <sheetViews>
    <sheetView workbookViewId="0">
      <selection activeCell="A47" sqref="A1:XFD1048576"/>
    </sheetView>
  </sheetViews>
  <sheetFormatPr baseColWidth="10" defaultRowHeight="13"/>
  <cols>
    <col min="1" max="1" width="32.85546875" customWidth="1"/>
    <col min="2" max="2" width="12" customWidth="1"/>
    <col min="3" max="3" width="13.85546875" customWidth="1"/>
    <col min="5" max="5" width="15.140625" customWidth="1"/>
  </cols>
  <sheetData>
    <row r="1" spans="1:7">
      <c r="A1" s="34" t="s">
        <v>62</v>
      </c>
    </row>
    <row r="2" spans="1:7">
      <c r="A2" t="s">
        <v>60</v>
      </c>
      <c r="B2" s="38" t="s">
        <v>61</v>
      </c>
    </row>
    <row r="3" spans="1:7">
      <c r="A3" t="s">
        <v>76</v>
      </c>
      <c r="B3" s="38" t="s">
        <v>77</v>
      </c>
    </row>
    <row r="4" spans="1:7">
      <c r="A4" s="34"/>
    </row>
    <row r="6" spans="1:7">
      <c r="B6" s="2" t="s">
        <v>63</v>
      </c>
      <c r="F6" s="2" t="s">
        <v>64</v>
      </c>
      <c r="G6" s="2" t="s">
        <v>65</v>
      </c>
    </row>
    <row r="7" spans="1:7">
      <c r="A7" s="2" t="s">
        <v>55</v>
      </c>
      <c r="B7" s="11">
        <v>1.359</v>
      </c>
      <c r="F7" s="3">
        <v>1.6</v>
      </c>
      <c r="G7" s="3">
        <v>4.54</v>
      </c>
    </row>
    <row r="8" spans="1:7">
      <c r="A8" s="2" t="s">
        <v>56</v>
      </c>
      <c r="B8" s="11">
        <v>1.3089999999999999</v>
      </c>
      <c r="F8" s="12" t="s">
        <v>74</v>
      </c>
      <c r="G8" s="11">
        <v>0.25</v>
      </c>
    </row>
    <row r="9" spans="1:7">
      <c r="A9" s="2" t="s">
        <v>73</v>
      </c>
      <c r="B9" s="11">
        <v>0.78900000000000003</v>
      </c>
      <c r="F9" s="12" t="s">
        <v>75</v>
      </c>
      <c r="G9" s="11">
        <v>0.4</v>
      </c>
    </row>
    <row r="10" spans="1:7">
      <c r="D10" s="18" t="s">
        <v>52</v>
      </c>
      <c r="E10" s="12"/>
    </row>
    <row r="11" spans="1:7">
      <c r="A11" s="2" t="s">
        <v>83</v>
      </c>
      <c r="B11" s="11">
        <v>96</v>
      </c>
      <c r="C11" s="3" t="s">
        <v>57</v>
      </c>
      <c r="D11" s="20">
        <f>SUM((B11/G7)*B16)</f>
        <v>909.25110132158591</v>
      </c>
      <c r="E11" t="s">
        <v>4</v>
      </c>
    </row>
    <row r="12" spans="1:7">
      <c r="A12" s="2" t="s">
        <v>84</v>
      </c>
      <c r="B12" s="11">
        <v>96</v>
      </c>
      <c r="C12" s="3" t="s">
        <v>57</v>
      </c>
      <c r="D12" s="20">
        <f>SUM((B12/G7)*B17)</f>
        <v>592.07048458149779</v>
      </c>
      <c r="E12" t="s">
        <v>4</v>
      </c>
    </row>
    <row r="13" spans="1:7">
      <c r="A13" s="2" t="s">
        <v>53</v>
      </c>
      <c r="B13" s="11">
        <v>100</v>
      </c>
      <c r="C13" s="3" t="s">
        <v>57</v>
      </c>
      <c r="D13" s="19" t="s">
        <v>3</v>
      </c>
    </row>
    <row r="14" spans="1:7">
      <c r="A14" s="2" t="s">
        <v>54</v>
      </c>
      <c r="B14" s="10">
        <f>SUM(B13*0.8)</f>
        <v>80</v>
      </c>
      <c r="C14" s="3" t="s">
        <v>57</v>
      </c>
      <c r="D14" s="20">
        <f>SUM((B14/G7)*B18)</f>
        <v>394.7136563876652</v>
      </c>
      <c r="E14" t="s">
        <v>4</v>
      </c>
    </row>
    <row r="15" spans="1:7">
      <c r="D15" s="20"/>
    </row>
    <row r="16" spans="1:7">
      <c r="A16" s="2" t="s">
        <v>58</v>
      </c>
      <c r="B16" s="11">
        <v>43</v>
      </c>
    </row>
    <row r="17" spans="1:4">
      <c r="A17" s="2" t="s">
        <v>59</v>
      </c>
      <c r="B17" s="11">
        <v>28</v>
      </c>
    </row>
    <row r="18" spans="1:4">
      <c r="A18" s="2" t="s">
        <v>71</v>
      </c>
      <c r="B18" s="3">
        <f>SUM(B17*0.8)</f>
        <v>22.400000000000002</v>
      </c>
    </row>
    <row r="19" spans="1:4">
      <c r="A19" s="2" t="s">
        <v>2</v>
      </c>
      <c r="B19" s="11">
        <v>220</v>
      </c>
    </row>
    <row r="20" spans="1:4">
      <c r="A20" s="21" t="s">
        <v>46</v>
      </c>
      <c r="B20" s="11">
        <v>24000</v>
      </c>
      <c r="C20" t="s">
        <v>50</v>
      </c>
    </row>
    <row r="21" spans="1:4">
      <c r="A21" s="1"/>
    </row>
    <row r="22" spans="1:4">
      <c r="A22" s="2" t="s">
        <v>66</v>
      </c>
      <c r="B22" s="23">
        <f>SUM(B11*B7)</f>
        <v>130.464</v>
      </c>
    </row>
    <row r="23" spans="1:4">
      <c r="A23" s="2" t="s">
        <v>67</v>
      </c>
      <c r="B23" s="23">
        <f>SUM(B12*B8)</f>
        <v>125.66399999999999</v>
      </c>
    </row>
    <row r="24" spans="1:4">
      <c r="A24" s="2" t="s">
        <v>1</v>
      </c>
      <c r="B24" s="23">
        <f>SUM(B14*B9)</f>
        <v>63.120000000000005</v>
      </c>
    </row>
    <row r="25" spans="1:4">
      <c r="A25" s="16"/>
      <c r="B25" s="9"/>
    </row>
    <row r="26" spans="1:4" ht="16">
      <c r="A26" s="27" t="s">
        <v>19</v>
      </c>
    </row>
    <row r="27" spans="1:4">
      <c r="A27" s="2" t="s">
        <v>68</v>
      </c>
      <c r="B27" s="5">
        <f>SUM((B19/B16)*G7)</f>
        <v>23.227906976744187</v>
      </c>
      <c r="C27" s="25" t="s">
        <v>16</v>
      </c>
      <c r="D27" s="23">
        <f>SUM(B27*B7)</f>
        <v>31.56672558139535</v>
      </c>
    </row>
    <row r="28" spans="1:4">
      <c r="A28" s="2" t="s">
        <v>69</v>
      </c>
      <c r="B28" s="5">
        <f>SUM((B19/B17)*G7)</f>
        <v>35.671428571428571</v>
      </c>
      <c r="C28" s="25" t="s">
        <v>16</v>
      </c>
      <c r="D28" s="23">
        <f>SUM(B28*B8)</f>
        <v>46.693899999999999</v>
      </c>
    </row>
    <row r="29" spans="1:4">
      <c r="A29" s="6" t="s">
        <v>72</v>
      </c>
      <c r="B29" s="5">
        <f>SUM((B19/B18)*G7)</f>
        <v>44.589285714285715</v>
      </c>
      <c r="C29" s="25" t="s">
        <v>16</v>
      </c>
      <c r="D29" s="23">
        <f>SUM(B29*B9)</f>
        <v>35.180946428571431</v>
      </c>
    </row>
    <row r="30" spans="1:4">
      <c r="A30" s="16" t="s">
        <v>51</v>
      </c>
      <c r="B30" s="22"/>
      <c r="C30" s="22"/>
      <c r="D30" s="9"/>
    </row>
    <row r="31" spans="1:4">
      <c r="A31" s="21" t="s">
        <v>47</v>
      </c>
      <c r="B31" s="5">
        <f>SUM((B20/B16)*G7)</f>
        <v>2533.953488372093</v>
      </c>
      <c r="C31" s="25" t="s">
        <v>16</v>
      </c>
      <c r="D31" s="23">
        <f>SUM(B31*B7)</f>
        <v>3443.6427906976742</v>
      </c>
    </row>
    <row r="32" spans="1:4">
      <c r="A32" s="21" t="s">
        <v>48</v>
      </c>
      <c r="B32" s="5">
        <f>SUM((B20/B17)*G7)</f>
        <v>3891.4285714285711</v>
      </c>
      <c r="C32" s="25" t="s">
        <v>16</v>
      </c>
      <c r="D32" s="23">
        <f>SUM(B32*B8)</f>
        <v>5093.8799999999992</v>
      </c>
    </row>
    <row r="33" spans="1:4">
      <c r="A33" s="21" t="s">
        <v>49</v>
      </c>
      <c r="B33" s="5">
        <f>SUM((B20/B18)*G7)</f>
        <v>4864.2857142857138</v>
      </c>
      <c r="C33" s="25" t="s">
        <v>16</v>
      </c>
      <c r="D33" s="23">
        <f>SUM(B33*B9)</f>
        <v>3837.9214285714284</v>
      </c>
    </row>
    <row r="34" spans="1:4">
      <c r="A34" s="16"/>
      <c r="B34" s="8"/>
      <c r="C34" s="8"/>
      <c r="D34" s="9"/>
    </row>
    <row r="35" spans="1:4" ht="16">
      <c r="A35" s="26" t="s">
        <v>18</v>
      </c>
    </row>
    <row r="36" spans="1:4">
      <c r="A36" s="21" t="s">
        <v>78</v>
      </c>
      <c r="B36" s="14">
        <f>IF(B20&lt;=10000,0,SUM(B20-10000)*G8)</f>
        <v>3500</v>
      </c>
      <c r="C36" s="14"/>
    </row>
    <row r="37" spans="1:4">
      <c r="A37" s="21" t="s">
        <v>70</v>
      </c>
      <c r="B37" s="14">
        <f>IF(B20&gt;10000,SUM(10000*G9),SUM(B20*G9))</f>
        <v>4000</v>
      </c>
      <c r="C37" s="14"/>
    </row>
    <row r="38" spans="1:4" ht="14" thickBot="1">
      <c r="A38" s="21" t="s">
        <v>79</v>
      </c>
      <c r="B38" s="15">
        <f>SUM(B36:B37)</f>
        <v>7500</v>
      </c>
    </row>
    <row r="39" spans="1:4">
      <c r="A39" s="21" t="s">
        <v>80</v>
      </c>
      <c r="B39" s="17">
        <f>SUM(B38-D31)</f>
        <v>4056.3572093023258</v>
      </c>
    </row>
    <row r="40" spans="1:4">
      <c r="A40" s="21" t="s">
        <v>81</v>
      </c>
      <c r="B40" s="17">
        <f>SUM(B38-D32)</f>
        <v>2406.1200000000008</v>
      </c>
    </row>
    <row r="41" spans="1:4">
      <c r="A41" s="21" t="s">
        <v>82</v>
      </c>
      <c r="B41" s="17">
        <f>SUM(B38-D33)</f>
        <v>3662.0785714285716</v>
      </c>
    </row>
    <row r="44" spans="1:4" ht="16">
      <c r="A44" s="26" t="s">
        <v>20</v>
      </c>
    </row>
    <row r="45" spans="1:4">
      <c r="A45" s="28" t="s">
        <v>24</v>
      </c>
      <c r="B45" s="11">
        <v>2200</v>
      </c>
    </row>
    <row r="46" spans="1:4">
      <c r="A46" s="28" t="s">
        <v>40</v>
      </c>
      <c r="B46" s="11">
        <v>24000</v>
      </c>
    </row>
    <row r="47" spans="1:4">
      <c r="A47" s="28" t="s">
        <v>41</v>
      </c>
      <c r="B47" s="30">
        <f>SUM((B46/B17)*G7)</f>
        <v>3891.4285714285711</v>
      </c>
      <c r="C47" s="29" t="s">
        <v>16</v>
      </c>
      <c r="D47" s="23">
        <f>SUM(B47*B8)</f>
        <v>5093.8799999999992</v>
      </c>
    </row>
    <row r="48" spans="1:4">
      <c r="A48" s="28" t="s">
        <v>42</v>
      </c>
      <c r="B48" s="30">
        <f>SUM((B46/B18)*G7)</f>
        <v>4864.2857142857138</v>
      </c>
      <c r="C48" s="29" t="s">
        <v>16</v>
      </c>
      <c r="D48" s="23">
        <f>SUM(B48*B9)</f>
        <v>3837.9214285714284</v>
      </c>
    </row>
    <row r="49" spans="1:4" ht="14" thickBot="1">
      <c r="A49" s="28" t="s">
        <v>43</v>
      </c>
      <c r="B49" s="3"/>
      <c r="D49" s="31">
        <f>SUM(D47-D48)</f>
        <v>1255.9585714285708</v>
      </c>
    </row>
    <row r="50" spans="1:4">
      <c r="A50" s="28" t="s">
        <v>45</v>
      </c>
      <c r="B50" s="33">
        <f>SUM(B45/D49)</f>
        <v>1.7516501340467334</v>
      </c>
      <c r="C50" s="32" t="s">
        <v>44</v>
      </c>
    </row>
  </sheetData>
  <phoneticPr fontId="9" type="noConversion"/>
  <pageMargins left="0.75" right="0.75" top="1" bottom="1" header="0.5" footer="0.5"/>
  <pageSetup paperSize="10" orientation="portrait" horizontalDpi="4294967292" verticalDpi="4294967292"/>
  <legacyDrawing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G50"/>
  <sheetViews>
    <sheetView tabSelected="1" workbookViewId="0">
      <selection activeCell="F18" sqref="F18"/>
    </sheetView>
  </sheetViews>
  <sheetFormatPr baseColWidth="10" defaultRowHeight="13"/>
  <cols>
    <col min="1" max="1" width="32.85546875" customWidth="1"/>
    <col min="2" max="2" width="12" customWidth="1"/>
    <col min="3" max="3" width="13.85546875" customWidth="1"/>
    <col min="5" max="5" width="15.140625" customWidth="1"/>
  </cols>
  <sheetData>
    <row r="1" spans="1:7">
      <c r="A1" s="34" t="s">
        <v>62</v>
      </c>
    </row>
    <row r="2" spans="1:7">
      <c r="A2" t="s">
        <v>60</v>
      </c>
      <c r="B2" s="38" t="s">
        <v>61</v>
      </c>
    </row>
    <row r="3" spans="1:7">
      <c r="A3" t="s">
        <v>21</v>
      </c>
      <c r="B3" s="38" t="s">
        <v>22</v>
      </c>
    </row>
    <row r="4" spans="1:7">
      <c r="A4" s="34"/>
    </row>
    <row r="6" spans="1:7">
      <c r="B6" s="2" t="s">
        <v>63</v>
      </c>
      <c r="F6" s="2" t="s">
        <v>64</v>
      </c>
      <c r="G6" s="2" t="s">
        <v>65</v>
      </c>
    </row>
    <row r="7" spans="1:7">
      <c r="A7" s="2" t="s">
        <v>31</v>
      </c>
      <c r="B7" s="11">
        <v>1.379</v>
      </c>
      <c r="F7" s="3">
        <v>1.6</v>
      </c>
      <c r="G7" s="3">
        <v>4.54</v>
      </c>
    </row>
    <row r="8" spans="1:7">
      <c r="A8" s="2" t="s">
        <v>30</v>
      </c>
      <c r="B8" s="11">
        <v>1.329</v>
      </c>
      <c r="F8" s="12" t="s">
        <v>74</v>
      </c>
      <c r="G8" s="11">
        <v>0.25</v>
      </c>
    </row>
    <row r="9" spans="1:7">
      <c r="A9" s="2" t="s">
        <v>73</v>
      </c>
      <c r="B9" s="11">
        <v>0.78900000000000003</v>
      </c>
      <c r="F9" s="12" t="s">
        <v>75</v>
      </c>
      <c r="G9" s="11">
        <v>0.45</v>
      </c>
    </row>
    <row r="10" spans="1:7">
      <c r="D10" s="18" t="s">
        <v>52</v>
      </c>
      <c r="E10" s="12"/>
    </row>
    <row r="11" spans="1:7">
      <c r="A11" s="2" t="s">
        <v>83</v>
      </c>
      <c r="B11" s="11">
        <v>34</v>
      </c>
      <c r="C11" s="3" t="s">
        <v>57</v>
      </c>
      <c r="D11" s="20">
        <f>SUM((B11/G7)*B16)</f>
        <v>733.92070484581495</v>
      </c>
      <c r="E11" t="s">
        <v>4</v>
      </c>
    </row>
    <row r="12" spans="1:7">
      <c r="A12" s="2" t="s">
        <v>84</v>
      </c>
      <c r="B12" s="11">
        <v>96</v>
      </c>
      <c r="C12" s="3" t="s">
        <v>57</v>
      </c>
      <c r="D12" s="20">
        <f>SUM((B12/G7)*B17)</f>
        <v>592.07048458149779</v>
      </c>
      <c r="E12" t="s">
        <v>4</v>
      </c>
    </row>
    <row r="13" spans="1:7">
      <c r="A13" s="2" t="s">
        <v>53</v>
      </c>
      <c r="B13" s="11">
        <v>100</v>
      </c>
      <c r="C13" s="3" t="s">
        <v>57</v>
      </c>
      <c r="D13" s="19" t="s">
        <v>3</v>
      </c>
    </row>
    <row r="14" spans="1:7">
      <c r="A14" s="2" t="s">
        <v>54</v>
      </c>
      <c r="B14" s="10">
        <f>SUM(B13*0.8)</f>
        <v>80</v>
      </c>
      <c r="C14" s="3" t="s">
        <v>57</v>
      </c>
      <c r="D14" s="20">
        <f>SUM((B14/G7)*B18)</f>
        <v>394.7136563876652</v>
      </c>
      <c r="E14" t="s">
        <v>4</v>
      </c>
    </row>
    <row r="15" spans="1:7">
      <c r="D15" s="20"/>
    </row>
    <row r="16" spans="1:7">
      <c r="A16" s="2" t="s">
        <v>58</v>
      </c>
      <c r="B16" s="11">
        <v>98</v>
      </c>
    </row>
    <row r="17" spans="1:4">
      <c r="A17" s="2" t="s">
        <v>59</v>
      </c>
      <c r="B17" s="11">
        <v>28</v>
      </c>
    </row>
    <row r="18" spans="1:4">
      <c r="A18" s="2" t="s">
        <v>71</v>
      </c>
      <c r="B18" s="3">
        <f>SUM(B17*0.8)</f>
        <v>22.400000000000002</v>
      </c>
    </row>
    <row r="19" spans="1:4">
      <c r="A19" s="2" t="s">
        <v>2</v>
      </c>
      <c r="B19" s="11">
        <v>220</v>
      </c>
    </row>
    <row r="20" spans="1:4">
      <c r="A20" s="21" t="s">
        <v>46</v>
      </c>
      <c r="B20" s="11">
        <v>24000</v>
      </c>
      <c r="C20" t="s">
        <v>50</v>
      </c>
    </row>
    <row r="21" spans="1:4">
      <c r="A21" s="1"/>
    </row>
    <row r="22" spans="1:4">
      <c r="A22" s="2" t="s">
        <v>66</v>
      </c>
      <c r="B22" s="23">
        <f>SUM(B11*B7)</f>
        <v>46.886000000000003</v>
      </c>
    </row>
    <row r="23" spans="1:4">
      <c r="A23" s="2" t="s">
        <v>67</v>
      </c>
      <c r="B23" s="23">
        <f>SUM(B12*B8)</f>
        <v>127.584</v>
      </c>
    </row>
    <row r="24" spans="1:4">
      <c r="A24" s="2" t="s">
        <v>1</v>
      </c>
      <c r="B24" s="23">
        <f>SUM(B14*B9)</f>
        <v>63.120000000000005</v>
      </c>
    </row>
    <row r="25" spans="1:4">
      <c r="A25" s="16"/>
      <c r="B25" s="9"/>
    </row>
    <row r="26" spans="1:4" ht="16">
      <c r="A26" s="27" t="s">
        <v>19</v>
      </c>
    </row>
    <row r="27" spans="1:4">
      <c r="A27" s="2" t="s">
        <v>68</v>
      </c>
      <c r="B27" s="5">
        <f>SUM((B19/B16)*G7)</f>
        <v>10.191836734693878</v>
      </c>
      <c r="C27" s="25" t="s">
        <v>16</v>
      </c>
      <c r="D27" s="23">
        <f>SUM(B27*B7)</f>
        <v>14.054542857142858</v>
      </c>
    </row>
    <row r="28" spans="1:4">
      <c r="A28" s="2" t="s">
        <v>69</v>
      </c>
      <c r="B28" s="5">
        <f>SUM((B19/B17)*G7)</f>
        <v>35.671428571428571</v>
      </c>
      <c r="C28" s="25" t="s">
        <v>16</v>
      </c>
      <c r="D28" s="23">
        <f>SUM(B28*B8)</f>
        <v>47.407328571428572</v>
      </c>
    </row>
    <row r="29" spans="1:4">
      <c r="A29" s="6" t="s">
        <v>72</v>
      </c>
      <c r="B29" s="5">
        <f>SUM((B19/B18)*G7)</f>
        <v>44.589285714285715</v>
      </c>
      <c r="C29" s="25" t="s">
        <v>16</v>
      </c>
      <c r="D29" s="23">
        <f>SUM(B29*B9)</f>
        <v>35.180946428571431</v>
      </c>
    </row>
    <row r="30" spans="1:4">
      <c r="A30" s="16" t="s">
        <v>51</v>
      </c>
      <c r="B30" s="22"/>
      <c r="C30" s="22"/>
      <c r="D30" s="9"/>
    </row>
    <row r="31" spans="1:4">
      <c r="A31" s="21" t="s">
        <v>47</v>
      </c>
      <c r="B31" s="5">
        <f>SUM((B20/B16)*G7)</f>
        <v>1111.8367346938776</v>
      </c>
      <c r="C31" s="25" t="s">
        <v>16</v>
      </c>
      <c r="D31" s="23">
        <f>SUM(B31*B7)</f>
        <v>1533.2228571428573</v>
      </c>
    </row>
    <row r="32" spans="1:4">
      <c r="A32" s="21" t="s">
        <v>48</v>
      </c>
      <c r="B32" s="5">
        <f>SUM((B20/B17)*G7)</f>
        <v>3891.4285714285711</v>
      </c>
      <c r="C32" s="25" t="s">
        <v>16</v>
      </c>
      <c r="D32" s="23">
        <f>SUM(B32*B8)</f>
        <v>5171.7085714285704</v>
      </c>
    </row>
    <row r="33" spans="1:4">
      <c r="A33" s="21" t="s">
        <v>49</v>
      </c>
      <c r="B33" s="5">
        <f>SUM((B20/B18)*G7)</f>
        <v>4864.2857142857138</v>
      </c>
      <c r="C33" s="25" t="s">
        <v>16</v>
      </c>
      <c r="D33" s="23">
        <f>SUM(B33*B9)</f>
        <v>3837.9214285714284</v>
      </c>
    </row>
    <row r="34" spans="1:4">
      <c r="A34" s="16"/>
      <c r="B34" s="8"/>
      <c r="C34" s="8"/>
      <c r="D34" s="9"/>
    </row>
    <row r="35" spans="1:4" ht="16">
      <c r="A35" s="26" t="s">
        <v>18</v>
      </c>
    </row>
    <row r="36" spans="1:4">
      <c r="A36" s="21" t="s">
        <v>78</v>
      </c>
      <c r="B36" s="14">
        <f>IF(B20&lt;=10000,0,SUM(B20-10000)*G8)</f>
        <v>3500</v>
      </c>
      <c r="C36" s="14"/>
    </row>
    <row r="37" spans="1:4">
      <c r="A37" s="21" t="s">
        <v>23</v>
      </c>
      <c r="B37" s="14">
        <f>IF(B20&gt;10000,SUM(10000*G9),SUM(B20*G9))</f>
        <v>4500</v>
      </c>
      <c r="C37" s="14"/>
    </row>
    <row r="38" spans="1:4" ht="14" thickBot="1">
      <c r="A38" s="21" t="s">
        <v>79</v>
      </c>
      <c r="B38" s="15">
        <f>SUM(B36:B37)</f>
        <v>8000</v>
      </c>
    </row>
    <row r="39" spans="1:4">
      <c r="A39" s="21" t="s">
        <v>80</v>
      </c>
      <c r="B39" s="17">
        <f>SUM(B38-D31)</f>
        <v>6466.7771428571432</v>
      </c>
    </row>
    <row r="40" spans="1:4">
      <c r="A40" s="21" t="s">
        <v>81</v>
      </c>
      <c r="B40" s="17">
        <f>SUM(B38-D32)</f>
        <v>2828.2914285714296</v>
      </c>
    </row>
    <row r="41" spans="1:4">
      <c r="A41" s="21" t="s">
        <v>82</v>
      </c>
      <c r="B41" s="17">
        <f>SUM(B38-D33)</f>
        <v>4162.0785714285721</v>
      </c>
    </row>
    <row r="44" spans="1:4" ht="16">
      <c r="A44" s="26" t="s">
        <v>20</v>
      </c>
    </row>
    <row r="45" spans="1:4">
      <c r="A45" s="28" t="s">
        <v>24</v>
      </c>
      <c r="B45" s="11">
        <v>2200</v>
      </c>
    </row>
    <row r="46" spans="1:4">
      <c r="A46" s="28" t="s">
        <v>40</v>
      </c>
      <c r="B46" s="11">
        <v>24000</v>
      </c>
    </row>
    <row r="47" spans="1:4">
      <c r="A47" s="28" t="s">
        <v>41</v>
      </c>
      <c r="B47" s="30">
        <f>SUM((B46/B17)*G7)</f>
        <v>3891.4285714285711</v>
      </c>
      <c r="C47" s="29" t="s">
        <v>16</v>
      </c>
      <c r="D47" s="23">
        <f>SUM(B47*B8)</f>
        <v>5171.7085714285704</v>
      </c>
    </row>
    <row r="48" spans="1:4">
      <c r="A48" s="28" t="s">
        <v>42</v>
      </c>
      <c r="B48" s="30">
        <f>SUM((B46/B18)*G7)</f>
        <v>4864.2857142857138</v>
      </c>
      <c r="C48" s="29" t="s">
        <v>16</v>
      </c>
      <c r="D48" s="23">
        <f>SUM(B48*B9)</f>
        <v>3837.9214285714284</v>
      </c>
    </row>
    <row r="49" spans="1:4" ht="14" thickBot="1">
      <c r="A49" s="28" t="s">
        <v>43</v>
      </c>
      <c r="B49" s="3"/>
      <c r="D49" s="31">
        <f>SUM(D47-D48)</f>
        <v>1333.787142857142</v>
      </c>
    </row>
    <row r="50" spans="1:4">
      <c r="A50" s="28" t="s">
        <v>45</v>
      </c>
      <c r="B50" s="33">
        <f>SUM(B45/D49)</f>
        <v>1.6494386017901774</v>
      </c>
      <c r="C50" s="32" t="s">
        <v>44</v>
      </c>
    </row>
  </sheetData>
  <phoneticPr fontId="9" type="noConversion"/>
  <pageMargins left="0.75" right="0.75" top="1" bottom="1" header="0.5" footer="0.5"/>
  <pageSetup paperSize="10" orientation="portrait" horizontalDpi="4294967292" verticalDpi="4294967292"/>
  <legacy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Calculations</vt:lpstr>
      <vt:lpstr>Tank Sizes</vt:lpstr>
      <vt:lpstr>Syncro</vt:lpstr>
      <vt:lpstr>Landcruiser</vt:lpstr>
      <vt:lpstr>Honda accord</vt:lpstr>
      <vt:lpstr>BMW 745li</vt:lpstr>
      <vt:lpstr>A2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Campbell</dc:creator>
  <cp:lastModifiedBy>Rob Campbell</cp:lastModifiedBy>
  <dcterms:created xsi:type="dcterms:W3CDTF">2010-08-30T11:57:10Z</dcterms:created>
  <dcterms:modified xsi:type="dcterms:W3CDTF">2011-09-22T15:09:57Z</dcterms:modified>
</cp:coreProperties>
</file>